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ЮЛЯ\РЕШЕНИЯ ОБ ИСПОЛНЕНИИ БЮДЖЕТОВ\ЗА 2023 год\Решение за 2023 об исполнении бюджета по ЧМР\отчеты за 2023 год по ЧМР\"/>
    </mc:Choice>
  </mc:AlternateContent>
  <xr:revisionPtr revIDLastSave="0" documentId="13_ncr:1_{231F8BC6-A1F1-45C1-A5CE-9D51CFCC5BD2}" xr6:coauthVersionLast="37" xr6:coauthVersionMax="37" xr10:uidLastSave="{00000000-0000-0000-0000-000000000000}"/>
  <bookViews>
    <workbookView xWindow="120" yWindow="150" windowWidth="15480" windowHeight="1152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Лист1!$A$1:$C$281</definedName>
  </definedNames>
  <calcPr calcId="179021"/>
</workbook>
</file>

<file path=xl/calcChain.xml><?xml version="1.0" encoding="utf-8"?>
<calcChain xmlns="http://schemas.openxmlformats.org/spreadsheetml/2006/main">
  <c r="C250" i="1" l="1"/>
  <c r="C224" i="1"/>
  <c r="C272" i="1" l="1"/>
  <c r="C270" i="1" s="1"/>
  <c r="C262" i="1"/>
  <c r="C204" i="1" l="1"/>
  <c r="C188" i="1"/>
  <c r="C162" i="1"/>
  <c r="C160" i="1" s="1"/>
  <c r="C156" i="1"/>
  <c r="C134" i="1"/>
  <c r="C97" i="1"/>
  <c r="C86" i="1"/>
  <c r="C85" i="1" s="1"/>
  <c r="C16" i="1"/>
  <c r="C258" i="1" l="1"/>
  <c r="C236" i="1"/>
  <c r="C176" i="1"/>
  <c r="C222" i="1" l="1"/>
  <c r="C220" i="1" s="1"/>
  <c r="C180" i="1" l="1"/>
  <c r="C103" i="1"/>
  <c r="C123" i="1"/>
  <c r="C119" i="1"/>
  <c r="C107" i="1"/>
  <c r="C61" i="1"/>
  <c r="C39" i="1"/>
  <c r="C35" i="1"/>
  <c r="C95" i="1" l="1"/>
  <c r="C117" i="1"/>
  <c r="C198" i="1"/>
  <c r="C196" i="1" s="1"/>
  <c r="C210" i="1"/>
  <c r="C202" i="1" s="1"/>
  <c r="C216" i="1"/>
  <c r="C192" i="1"/>
  <c r="C184" i="1"/>
  <c r="C172" i="1"/>
  <c r="C170" i="1" s="1"/>
  <c r="C168" i="1" l="1"/>
  <c r="C144" i="1"/>
  <c r="C81" i="1"/>
  <c r="C70" i="1"/>
  <c r="C55" i="1"/>
  <c r="C47" i="1"/>
  <c r="C43" i="1"/>
  <c r="C154" i="1" l="1"/>
  <c r="C148" i="1"/>
  <c r="C142" i="1" s="1"/>
  <c r="C140" i="1" s="1"/>
  <c r="C128" i="1"/>
  <c r="C113" i="1"/>
  <c r="C79" i="1"/>
  <c r="C75" i="1"/>
  <c r="C66" i="1"/>
  <c r="C33" i="1"/>
  <c r="C32" i="1" s="1"/>
  <c r="C14" i="1"/>
  <c r="C127" i="1" l="1"/>
  <c r="C93" i="1"/>
  <c r="C53" i="1"/>
  <c r="C51" i="1" s="1"/>
  <c r="C152" i="1"/>
  <c r="C12" i="1" l="1"/>
  <c r="C278" i="1" s="1"/>
</calcChain>
</file>

<file path=xl/sharedStrings.xml><?xml version="1.0" encoding="utf-8"?>
<sst xmlns="http://schemas.openxmlformats.org/spreadsheetml/2006/main" count="281" uniqueCount="278">
  <si>
    <t>Наименование</t>
  </si>
  <si>
    <t>Кассовое исполнение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</si>
  <si>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</si>
  <si>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</si>
  <si>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</si>
  <si>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</si>
  <si>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</si>
  <si>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</si>
  <si>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</si>
  <si>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</si>
  <si>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</si>
  <si>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</si>
  <si>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</si>
  <si>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в связи с применением патентной системы налогообложения</t>
  </si>
  <si>
    <t>Единый сельскохозяйственный  налог</t>
  </si>
  <si>
    <t>ГОСУДАРСТВЕННАЯ ПОШЛИНА</t>
  </si>
  <si>
    <t>1 08 00000 00 0000 000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</si>
  <si>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</si>
  <si>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</si>
  <si>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</si>
  <si>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</si>
  <si>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</si>
  <si>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</si>
  <si>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</si>
  <si>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</si>
  <si>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1 14 00000 00 0000 000</t>
  </si>
  <si>
    <t>ШТРАФЫ, САНКЦИИ, ВОЗМЕЩЕНИЕ УЩЕРБА</t>
  </si>
  <si>
    <t>1 16 00000 00 0000 000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</si>
  <si>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</si>
  <si>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</si>
  <si>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межбюджетные трансферты, передаваемые бюджетам муниципальных районов</t>
  </si>
  <si>
    <t>ВСЕГО ДОХОДОВ</t>
  </si>
  <si>
    <t xml:space="preserve"> «О бюджете муниципального образования </t>
  </si>
  <si>
    <t xml:space="preserve">«Чистопольский муниципальный район» Республики Татарстан </t>
  </si>
  <si>
    <t>2 02 00000 00 0000 000</t>
  </si>
  <si>
    <t>1 11 05030 00 0000 120</t>
  </si>
  <si>
    <t>1 11 09040 00 0000 120</t>
  </si>
  <si>
    <t>Прочие доходы от компенсации затрат государства</t>
  </si>
  <si>
    <t>1 13 02990 00 0000 130</t>
  </si>
  <si>
    <t>1 14 02000 00 0000 000</t>
  </si>
  <si>
    <t>1 14 06000 00 0000 430</t>
  </si>
  <si>
    <t xml:space="preserve">                                                                                                                                  </t>
  </si>
  <si>
    <t>(тыс. рублей)</t>
  </si>
  <si>
    <t>1 01 02000 01 0000 000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</si>
  <si>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</si>
  <si>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</si>
  <si>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</si>
  <si>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</si>
  <si>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</si>
  <si>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</si>
  <si>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</si>
  <si>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>1 01 02040 01 0000 110</t>
  </si>
  <si>
    <t>103 02000 01 0000 110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</si>
  <si>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и отчислений в местные бюджеты</t>
  </si>
  <si>
    <t>1 03 02230 01 0000 110</t>
  </si>
  <si>
    <t>Доходы от уплаты акцизов на моторные масла для дизельных и (или) карбюраторных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</si>
  <si>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</si>
  <si>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</si>
  <si>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</si>
  <si>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</si>
  <si>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1 03 02260 01 0000 110</t>
  </si>
  <si>
    <t>1 05 00000 00 0000 000</t>
  </si>
  <si>
    <t xml:space="preserve"> 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</si>
  <si>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</si>
  <si>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</si>
  <si>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</si>
  <si>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</si>
  <si>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Единый налог на вмененный доход для отдельных видов деятеьности</t>
  </si>
  <si>
    <t>1 05 02000 02 0000 110</t>
  </si>
  <si>
    <t>1 05 02010 02 0000 110</t>
  </si>
  <si>
    <t>1 05 03000 01 0000 110</t>
  </si>
  <si>
    <t>1 05 03010 01 0000 110</t>
  </si>
  <si>
    <t>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</si>
  <si>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</si>
  <si>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1 05 04020 02 0000 110</t>
  </si>
  <si>
    <t xml:space="preserve">НАЛОГИ. СБОРЫ И РЕГУЛЯРНЫЕ ПЛАТЕЖИ ЗА ПОЛЬЗОВАНИЕ ПРИРОДНЫМИ РЕСУРСАМИ </t>
  </si>
  <si>
    <t>1 07 00000 00 0000 000</t>
  </si>
  <si>
    <t>Налог на добычу полезных ископаемых</t>
  </si>
  <si>
    <t>1 07 01000 01 0000 110</t>
  </si>
  <si>
    <t xml:space="preserve">1 08 03000 01 0000 110 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</si>
  <si>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</si>
  <si>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</si>
  <si>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</si>
  <si>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</si>
  <si>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</si>
  <si>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            </t>
  </si>
  <si>
    <t>1 11 09000 00 0000 120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</si>
  <si>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            </t>
  </si>
  <si>
    <t>Плата за выбросы загрязняющих веществ в атмосферный воздух стационарными объектами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</si>
  <si>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</si>
  <si>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</si>
  <si>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</si>
  <si>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 (федеральные органы власти)</t>
  </si>
  <si>
    <t>1 12 01040 01 0000 120</t>
  </si>
  <si>
    <t>1 13 00000 00 0000 000</t>
  </si>
  <si>
    <t>Доходы от компенсации затрат государства</t>
  </si>
  <si>
    <t>1 13 02000 00 0000 130</t>
  </si>
  <si>
    <t>Прочие доходы от компенсации затрат бюджетов муниципальных районов</t>
  </si>
  <si>
    <t>1 13 02995 05 0000 130</t>
  </si>
  <si>
    <t>Доходы от реализации имущества, находящегося в государственной и муниципальной собственности  (за исключением движимого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</si>
  <si>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</si>
  <si>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 xml:space="preserve">Доходы от продажи земельных участков, находящихся в государственной и муниципальной  собственность 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</si>
  <si>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</si>
  <si>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</si>
  <si>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«Объемы прогнозируемых доходов бюджета</t>
  </si>
  <si>
    <t xml:space="preserve"> муниципального образования «Чистопольский муниципальный район» </t>
  </si>
  <si>
    <t xml:space="preserve">Совета Чистопольского муниципального района </t>
  </si>
  <si>
    <t>Субсидии бюджетам муниципальных районов (межбюджетные субсидии)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</si>
  <si>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</si>
  <si>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Код бюджетной классификации доходов</t>
  </si>
  <si>
    <t>1 05 01011 01 0000 110</t>
  </si>
  <si>
    <t>Налог на добычу общераспространенных полезных ископаемых</t>
  </si>
  <si>
    <t>1 07 01020 01 0000 110</t>
  </si>
  <si>
    <t>1 11 05010 00 0000 120</t>
  </si>
  <si>
    <t>1 11 05013 13 0000 120</t>
  </si>
  <si>
    <t>111 05020 00 0000 120</t>
  </si>
  <si>
    <t>Доходы, получаемые в виде арендной  платы,  а также средства от продажи права на заключение договоров аренды за земли, находящиеся в собствености муниципальных районов (за исключением земельных участков бюджетных и автономных учреждений)</t>
  </si>
  <si>
    <t>111 05025 05 0000 120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</si>
  <si>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бюджетных и автономных учреждений) </t>
  </si>
  <si>
    <t>1 11 05035 05 0000 120</t>
  </si>
  <si>
    <t>1 11 09045 05 0000 120</t>
  </si>
  <si>
    <t>Доходы от реализации имущества, находящегося в  оперативном управлении учреждений, находящихся в ведении органов управления муниципалных районов (за исключением  имущества  муниципальных бюджетных и автономных учреждений, в части реализации основных средств по указанному имуществу)</t>
  </si>
  <si>
    <t>1 14 02052 05 0000 410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</si>
  <si>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</si>
  <si>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</si>
  <si>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числеминимальный налог, зачисляемый в бюджеты субъектов РФ)</t>
  </si>
  <si>
    <t>1 05 01021 01 0000 110</t>
  </si>
  <si>
    <t>1 11 05013 05 0000 120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</si>
  <si>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</si>
  <si>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1 11 08000 00 0000 120</t>
  </si>
  <si>
    <t>1 11 08050 05 0000 120</t>
  </si>
  <si>
    <t>1 14 06013 05 0000 430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</si>
  <si>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</si>
  <si>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</si>
  <si>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</si>
  <si>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государственную регистрацию актов гражданского состояния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</si>
  <si>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</si>
  <si>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муниципальных районов от возврата бюджетными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</si>
  <si>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</si>
  <si>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Отчет об исполнении приложения № 3 к решению</t>
  </si>
  <si>
    <t>2 00 00000 00 0000  000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</si>
  <si>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</si>
  <si>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Плата за размещение отходов производства</t>
  </si>
  <si>
    <t>1 12 01041 01 0000 120</t>
  </si>
  <si>
    <t>2 02 20000 00 0000 150</t>
  </si>
  <si>
    <t>218 60010 05 0000 150</t>
  </si>
  <si>
    <t>219 60010 05 0000 150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</si>
  <si>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</si>
  <si>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Плата за размещение твердых коммунальных отходов</t>
  </si>
  <si>
    <t>Доходы, поступающие в порядке возмещения расходов, понесенных в связи с эксплуатацией имущества муниципальных районов</t>
  </si>
  <si>
    <t>1 12 01042 01 0000 120</t>
  </si>
  <si>
    <t xml:space="preserve">1 13 02065 05 0000 130 </t>
  </si>
  <si>
    <t>Доходы от уплаты акцизов на дизельное отпливо, подлежащие распределению между бюджетами субьектов Российской Федерации и местными бюджетами с учетом установленных дифференцированных нормативов отчеслений в местные бюджеты (по норматовам, установленным Федеральным законом о федеральном бюджете в целях формирования дорожных фондов субьектов российской Федерации)</t>
  </si>
  <si>
    <t>1 03 02231 01 0000 110</t>
  </si>
  <si>
    <t>1 03 02241 01 0000 110</t>
  </si>
  <si>
    <t>Доходы от уплаты акцизов на моторные масла для дизельных и (или) карбюраторных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субьектов Российской Федерации)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</si>
  <si>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субьектов Российской Федерации)</t>
  </si>
  <si>
    <t>1 03 02251 01 0000 110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</si>
  <si>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бюджеты( по нормативам, установленным Федеральным законом о федеральном бюджете в целях формирования дорожных фондов субьектов Российской Федерации)</t>
  </si>
  <si>
    <t>1 03 02261 01 0000 110</t>
  </si>
  <si>
    <t>Доходы, поступающие в порядке возмещения расходов, понесенных в связи с эксплуатацией имущества</t>
  </si>
  <si>
    <t>1 13 02060 00 0000 130</t>
  </si>
  <si>
    <t>Субсидии бюджетам муниципальных районов и городских округов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</si>
  <si>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>Субсидии на обеспечение комплексного развития сельских территорий</t>
  </si>
  <si>
    <t xml:space="preserve"> Прочие субсидии бюджетам муниципальных районов</t>
  </si>
  <si>
    <t>Субвенции бюджетам муниципальных районов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</si>
  <si>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</si>
  <si>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Иные межбюджетные трансферты бюджетам муниципальных районов </t>
  </si>
  <si>
    <t>Прочие безвозмездные поступления от государственных (муниципальных) организаций в бюджеты муниципальных районов</t>
  </si>
  <si>
    <t xml:space="preserve">  202 40014 05 0000 150</t>
  </si>
  <si>
    <t>218 05010 05 0000 150</t>
  </si>
  <si>
    <t>219 00000 05 0000 150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</si>
  <si>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(пени по соответствующему платежу)</t>
  </si>
  <si>
    <t>1 05 01012 01 2100 110</t>
  </si>
  <si>
    <t>Доходы, получаемые в виде арендной  платы за земельные участки,  государственная собственность на которые не разграничена и которые расположены в границах сельских поселений,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</si>
  <si>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</si>
  <si>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1 16 01000 01 0000 140</t>
  </si>
  <si>
    <t>1 16 01050 01 0000 140</t>
  </si>
  <si>
    <t>1 16 01053 01 0000 140</t>
  </si>
  <si>
    <t>1 16 01070 01 0000 140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</si>
  <si>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</si>
  <si>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>1 16 01140 01 0000 140</t>
  </si>
  <si>
    <t>1 16 01143 01 0000 140</t>
  </si>
  <si>
    <t>Административные штрафы, установленные главой 20 Кодекса Российской Федерации об административных правонарушениях 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</si>
  <si>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</si>
  <si>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1 16 01200 01 0000 140</t>
  </si>
  <si>
    <t>1 16 01203 01 0021 140</t>
  </si>
  <si>
    <t>Иные штрафы, неустойки, пени, уплаченные в соответствии с законом или договором в случае несполнения или ненадлежащего исполнения обязательсвт перед государственным (муниципальным) органом, казенным учреждением, Центральным банком 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</si>
  <si>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</si>
  <si>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1 16 07090 00 0000 140</t>
  </si>
  <si>
    <t>1 16 07090 05 0000 140</t>
  </si>
  <si>
    <t>1 16 10030 05 0000 140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</si>
  <si>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</si>
  <si>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в 2019 году</t>
  </si>
  <si>
    <t xml:space="preserve">1 16 10120 00 0000 140 </t>
  </si>
  <si>
    <t>1 16 10123 01 0051 140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</si>
  <si>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в 2019 году</t>
  </si>
  <si>
    <t>1 16 10129 01 0000 140</t>
  </si>
  <si>
    <t>Платежи, уплачиваемые в целях возмещения вреда</t>
  </si>
  <si>
    <t>1 16 11000 01 0000 140</t>
  </si>
  <si>
    <t>1 16 11050 01 0000 140</t>
  </si>
  <si>
    <t>1 01 02080 01 0000 110</t>
  </si>
  <si>
    <t>1 11 09080 00 0000 120</t>
  </si>
  <si>
    <t>1 11 09080 05 0000 120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</si>
  <si>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</si>
  <si>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</si>
  <si>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1 16 01082 01 0000 140</t>
  </si>
  <si>
    <t>1 1607000 00 0000 140</t>
  </si>
  <si>
    <t>Платежи в целях возмещения причиненного ущерба (убытков)</t>
  </si>
  <si>
    <t>1 16 10000 00 0000 140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</si>
  <si>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</si>
  <si>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1 16 10031 05 0000 140</t>
  </si>
  <si>
    <t>Безвозмездные поступления от государственных (муниципальных) организаций в бюджеты муниципальных районов</t>
  </si>
  <si>
    <t>203 05000 05 0000.150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</si>
  <si>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 прошлых лет</t>
  </si>
  <si>
    <t>218 00000 00 0000 000</t>
  </si>
  <si>
    <t xml:space="preserve">Возврат остатков субсидий, субвенций и иных межбюджетных трансфертов, имеющих целевое назначение, прошлых лет </t>
  </si>
  <si>
    <t>219 00000 00 0000 000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</si>
  <si>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</si>
  <si>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219 25304 05 0000 150</t>
  </si>
  <si>
    <t xml:space="preserve">  на 2023 год»</t>
  </si>
  <si>
    <t>Республики Татарстан на 2023 год»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</si>
  <si>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</si>
  <si>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1 01 02130 01 0000 110</t>
  </si>
  <si>
    <t>101 02 140 01 0000 110</t>
  </si>
  <si>
    <t>Государственная пошлина за выдачу разрешения на установку рекламной конструкции</t>
  </si>
  <si>
    <t>1 08 07150 01 0000 110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</si>
  <si>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</si>
  <si>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1 11 05313 05 0000 120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</si>
  <si>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</si>
  <si>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</si>
  <si>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</si>
  <si>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</si>
  <si>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1 16 01170 01 0000 140</t>
  </si>
  <si>
    <t>1 16 01173 01 0000 140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</si>
  <si>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</si>
  <si>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</si>
  <si>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</t>
  </si>
  <si>
    <t>Доходы от реализации имущества, находящегося в  собственности  муниципальных районов (за исключением  движимого имущества  муниципальных бюджетных и автономных учреждений, а также имущества  муниципальных унитарных предприятий, в том числе казенных) в части реализации основных средств по указанному имуществу)</t>
  </si>
  <si>
    <t>Налог на доходы физических лиц в части суммы налога, превышающей 650000рублей, относящейся к части налоговой базы, превышающей 5000000рублей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от физических лиц в отношении доходов от долевого участия в организации, полученных в виде дивидендов)</t>
  </si>
  <si>
    <t>Доходы, получаемые в виде арендной  платы за земельные участки,  государственная собственность на которые не разграничена а также средства от продажи права на заключение договоров аренды указанных земельных  участков</t>
  </si>
  <si>
    <t>Доходы, получаемые в виде арендной  платы за земельные участки,  государственная собственностьна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</si>
  <si>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 платы за земли после разграничения   государственной собственности на землю, 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</si>
  <si>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 </t>
  </si>
  <si>
    <t>Средства, получаемые от передачи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</si>
  <si>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 xml:space="preserve">Прочие поступления от использования имущества, находящегося в  собственности муниципальных районов(за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             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</si>
  <si>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которых не разграничена.</t>
  </si>
  <si>
    <t>Плата, поступившая в рамках договоров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которых не разграничена.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</si>
  <si>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</si>
  <si>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</si>
  <si>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 административные правонарушения, посягающие на права граждан</t>
  </si>
  <si>
    <t>Административные штрафы, установленные главой 7 Кодекса Российской Федерации об  админимтративных правонарушениях, за административные правонарушения, за административные правонарушения в области охраны собственности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</si>
  <si>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</si>
  <si>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</si>
  <si>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Штрафы, неустойки, пени, уплаченные в соответствии с законом или договором в случае несполнения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Росиийской Федерации, иной организацией, действующей от имени Российской Федерации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</si>
  <si>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бюджетными, (автономными) учреждениями, унитарными предприятиями)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</si>
  <si>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</si>
  <si>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Субсидии бюджетам муниципальных районов на переселение граждан из аварийного жилищного фонда в рамках ФЗ "О Фонде содействия реформированию ЖКХ", за счет средств, поступивших от Фонда содействия реформированию ЖКХ</t>
  </si>
  <si>
    <t>Субсидии бюджетам муниципальных районов на переселение граждан из аварийного жилищного фонда в рамках ФЗ "О Фонде содействия реформированию ЖКХ", за счет средств бюджета РТ</t>
  </si>
  <si>
    <t>Доходы бюджетов муниципальных районов от возврата автономными учреждениями остатков субсидий прошлых лет</t>
  </si>
  <si>
    <t>218 05020 05 0000 150</t>
  </si>
  <si>
    <t xml:space="preserve"> 202 20299 05 0000 150</t>
  </si>
  <si>
    <t xml:space="preserve"> 202 20302 05 0000 150</t>
  </si>
  <si>
    <t xml:space="preserve"> 202 25304 05 0000 150</t>
  </si>
  <si>
    <t>202 25576 05 0000 150</t>
  </si>
  <si>
    <t xml:space="preserve"> 202 29999 05 0000 150</t>
  </si>
  <si>
    <t xml:space="preserve"> 202 30000 05 0000 150</t>
  </si>
  <si>
    <t xml:space="preserve"> 202 30024 05 0000 150</t>
  </si>
  <si>
    <t>202 30027 05 0000 150</t>
  </si>
  <si>
    <t xml:space="preserve"> 202 35118 05 0000 150</t>
  </si>
  <si>
    <t xml:space="preserve"> 202 35120 05 0000 150</t>
  </si>
  <si>
    <t xml:space="preserve"> 202 35303 05 0000 150</t>
  </si>
  <si>
    <t xml:space="preserve"> 202 35930 05 0000 150</t>
  </si>
  <si>
    <t xml:space="preserve"> 202 40000 05 0000 150</t>
  </si>
  <si>
    <t xml:space="preserve"> 202 49999 05 0000 150</t>
  </si>
  <si>
    <t xml:space="preserve"> 203 00000 00 0000 000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</si>
  <si>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</si>
  <si>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202 45179 05 0000 150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</si>
</sst>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"/>
    <numFmt numFmtId="165" formatCode="?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Narrow"/>
      <family val="2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 shrinkToFit="1"/>
    </xf>
    <xf numFmtId="0" fontId="3" fillId="0" borderId="0" xfId="0" applyFont="1" applyFill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164" fontId="3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left" wrapText="1"/>
    </xf>
    <xf numFmtId="165" fontId="1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left" wrapText="1"/>
    </xf>
    <xf numFmtId="3" fontId="1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165" fontId="1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4" fontId="4" fillId="0" borderId="0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Fill="1"/>
    <xf numFmtId="4" fontId="5" fillId="0" borderId="0" xfId="0" applyNumberFormat="1" applyFont="1" applyFill="1"/>
    <xf numFmtId="0" fontId="1" fillId="0" borderId="0" xfId="0" applyFont="1" applyFill="1" applyBorder="1" applyAlignment="1">
      <alignment horizont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49" fontId="6" fillId="0" borderId="0" xfId="0" applyNumberFormat="1" applyFont="1" applyFill="1" applyBorder="1" applyAlignment="1" applyProtection="1">
      <alignment horizontal="center" wrapText="1"/>
    </xf>
    <xf numFmtId="164" fontId="6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/>
    </xf>
    <xf numFmtId="0" fontId="8" fillId="0" borderId="0" xfId="0" applyFont="1" applyFill="1" applyBorder="1"/>
    <xf numFmtId="43" fontId="9" fillId="0" borderId="0" xfId="1" applyFont="1" applyFill="1"/>
    <xf numFmtId="43" fontId="8" fillId="0" borderId="0" xfId="0" applyNumberFormat="1" applyFont="1" applyFill="1"/>
    <xf numFmtId="0" fontId="8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justify" wrapText="1"/>
    </xf>
    <xf numFmtId="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 vertical="center" wrapText="1" shrinkToFit="1"/>
    </xf>
    <xf numFmtId="0" fontId="8" fillId="0" borderId="0" xfId="0" applyFont="1" applyFill="1" applyAlignment="1"/>
    <xf numFmtId="0" fontId="1" fillId="0" borderId="0" xfId="0" applyNumberFormat="1" applyFont="1" applyFill="1" applyAlignment="1">
      <alignment wrapText="1" shrinkToFit="1"/>
    </xf>
    <xf numFmtId="0" fontId="8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justify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justify" wrapText="1"/>
    </xf>
    <xf numFmtId="165" fontId="1" fillId="2" borderId="0" xfId="0" applyNumberFormat="1" applyFont="1" applyFill="1" applyBorder="1" applyAlignment="1">
      <alignment horizontal="left" wrapText="1"/>
    </xf>
    <xf numFmtId="165" fontId="1" fillId="2" borderId="0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 applyProtection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81"/>
  <sheetViews>
    <sheetView tabSelected="1" topLeftCell="A263" zoomScaleNormal="100" zoomScaleSheetLayoutView="100" workbookViewId="0">
      <selection activeCell="A218" sqref="A218"/>
    </sheetView>
  </sheetViews>
  <sheetFormatPr defaultColWidth="8.85546875" defaultRowHeight="15.75" x14ac:dyDescent="0.25"/>
  <cols>
    <col min="1" max="1" width="64.7109375" style="4" customWidth="1"/>
    <col min="2" max="2" width="29" style="2" customWidth="1"/>
    <col min="3" max="3" width="15.28515625" style="3" customWidth="1"/>
    <col min="4" max="16384" width="8.85546875" style="1"/>
  </cols>
  <sheetData>
    <row r="1" spans="1:3" x14ac:dyDescent="0.25">
      <c r="A1" s="63" t="s">
        <v>139</v>
      </c>
      <c r="B1" s="63"/>
      <c r="C1" s="63"/>
    </row>
    <row r="2" spans="1:3" x14ac:dyDescent="0.25">
      <c r="A2" s="63" t="s">
        <v>106</v>
      </c>
      <c r="B2" s="63"/>
      <c r="C2" s="63"/>
    </row>
    <row r="3" spans="1:3" x14ac:dyDescent="0.25">
      <c r="A3" s="63" t="s">
        <v>32</v>
      </c>
      <c r="B3" s="63"/>
      <c r="C3" s="63"/>
    </row>
    <row r="4" spans="1:3" x14ac:dyDescent="0.25">
      <c r="A4" s="63" t="s">
        <v>33</v>
      </c>
      <c r="B4" s="63"/>
      <c r="C4" s="63"/>
    </row>
    <row r="5" spans="1:3" x14ac:dyDescent="0.25">
      <c r="A5" s="63" t="s">
        <v>220</v>
      </c>
      <c r="B5" s="63"/>
      <c r="C5" s="63"/>
    </row>
    <row r="6" spans="1:3" x14ac:dyDescent="0.25">
      <c r="A6" s="2"/>
    </row>
    <row r="7" spans="1:3" x14ac:dyDescent="0.25">
      <c r="A7" s="63" t="s">
        <v>104</v>
      </c>
      <c r="B7" s="63"/>
      <c r="C7" s="63"/>
    </row>
    <row r="8" spans="1:3" x14ac:dyDescent="0.25">
      <c r="A8" s="63" t="s">
        <v>105</v>
      </c>
      <c r="B8" s="63"/>
      <c r="C8" s="63"/>
    </row>
    <row r="9" spans="1:3" x14ac:dyDescent="0.25">
      <c r="A9" s="63" t="s">
        <v>221</v>
      </c>
      <c r="B9" s="63"/>
      <c r="C9" s="63"/>
    </row>
    <row r="10" spans="1:3" x14ac:dyDescent="0.25">
      <c r="A10" s="4" t="s">
        <v>41</v>
      </c>
      <c r="C10" s="3" t="s">
        <v>42</v>
      </c>
    </row>
    <row r="11" spans="1:3" ht="31.5" x14ac:dyDescent="0.25">
      <c r="A11" s="5" t="s">
        <v>0</v>
      </c>
      <c r="B11" s="5" t="s">
        <v>109</v>
      </c>
      <c r="C11" s="5" t="s">
        <v>1</v>
      </c>
    </row>
    <row r="12" spans="1:3" x14ac:dyDescent="0.25">
      <c r="A12" s="6" t="s">
        <v>2</v>
      </c>
      <c r="B12" s="7" t="s">
        <v>3</v>
      </c>
      <c r="C12" s="8">
        <f>SUM(C14+C32+C51+C79+C85+C93+C127+C140+C152+C168)</f>
        <v>934524.99999999988</v>
      </c>
    </row>
    <row r="13" spans="1:3" x14ac:dyDescent="0.25">
      <c r="A13" s="6"/>
      <c r="B13" s="7"/>
      <c r="C13" s="8"/>
    </row>
    <row r="14" spans="1:3" x14ac:dyDescent="0.25">
      <c r="A14" s="6" t="s">
        <v>4</v>
      </c>
      <c r="B14" s="7" t="s">
        <v>5</v>
      </c>
      <c r="C14" s="8">
        <f>SUM(C16)</f>
        <v>788754.60000000009</v>
      </c>
    </row>
    <row r="15" spans="1:3" x14ac:dyDescent="0.25">
      <c r="A15" s="6"/>
      <c r="B15" s="7"/>
      <c r="C15" s="8"/>
    </row>
    <row r="16" spans="1:3" x14ac:dyDescent="0.25">
      <c r="A16" s="9" t="s">
        <v>6</v>
      </c>
      <c r="B16" s="10" t="s">
        <v>43</v>
      </c>
      <c r="C16" s="11">
        <f>SUM(C18+C20+C22+C24+C26+C28+C30)</f>
        <v>788754.60000000009</v>
      </c>
    </row>
    <row r="17" spans="1:3" x14ac:dyDescent="0.25">
      <c r="A17" s="9"/>
      <c r="B17" s="10"/>
      <c r="C17" s="11"/>
    </row>
    <row r="18" spans="1:3" ht="78.75" x14ac:dyDescent="0.25">
      <c r="A18" s="12" t="s">
        <v>44</v>
      </c>
      <c r="B18" s="10" t="s">
        <v>45</v>
      </c>
      <c r="C18" s="11">
        <v>749486.1</v>
      </c>
    </row>
    <row r="19" spans="1:3" x14ac:dyDescent="0.25">
      <c r="A19" s="9"/>
      <c r="B19" s="10"/>
      <c r="C19" s="11"/>
    </row>
    <row r="20" spans="1:3" ht="110.25" x14ac:dyDescent="0.25">
      <c r="A20" s="13" t="s">
        <v>46</v>
      </c>
      <c r="B20" s="10" t="s">
        <v>47</v>
      </c>
      <c r="C20" s="11">
        <v>3259.8</v>
      </c>
    </row>
    <row r="21" spans="1:3" x14ac:dyDescent="0.25">
      <c r="A21" s="9"/>
      <c r="B21" s="10"/>
      <c r="C21" s="11"/>
    </row>
    <row r="22" spans="1:3" ht="47.25" x14ac:dyDescent="0.25">
      <c r="A22" s="12" t="s">
        <v>48</v>
      </c>
      <c r="B22" s="10" t="s">
        <v>49</v>
      </c>
      <c r="C22" s="11">
        <v>10274.799999999999</v>
      </c>
    </row>
    <row r="23" spans="1:3" x14ac:dyDescent="0.25">
      <c r="A23" s="9"/>
      <c r="B23" s="10"/>
      <c r="C23" s="11"/>
    </row>
    <row r="24" spans="1:3" ht="94.5" x14ac:dyDescent="0.25">
      <c r="A24" s="13" t="s">
        <v>50</v>
      </c>
      <c r="B24" s="10" t="s">
        <v>51</v>
      </c>
      <c r="C24" s="11">
        <v>2887</v>
      </c>
    </row>
    <row r="25" spans="1:3" x14ac:dyDescent="0.25">
      <c r="A25" s="13"/>
      <c r="B25" s="10"/>
      <c r="C25" s="11"/>
    </row>
    <row r="26" spans="1:3" ht="126" x14ac:dyDescent="0.25">
      <c r="A26" s="61" t="s">
        <v>239</v>
      </c>
      <c r="B26" s="10" t="s">
        <v>201</v>
      </c>
      <c r="C26" s="11">
        <v>9692.4</v>
      </c>
    </row>
    <row r="27" spans="1:3" x14ac:dyDescent="0.25">
      <c r="A27" s="13"/>
      <c r="B27" s="52"/>
      <c r="C27" s="53"/>
    </row>
    <row r="28" spans="1:3" ht="63" x14ac:dyDescent="0.25">
      <c r="A28" s="13" t="s">
        <v>222</v>
      </c>
      <c r="B28" s="55" t="s">
        <v>223</v>
      </c>
      <c r="C28" s="56">
        <v>8549.7999999999993</v>
      </c>
    </row>
    <row r="29" spans="1:3" x14ac:dyDescent="0.25">
      <c r="A29" s="13"/>
      <c r="B29" s="55"/>
      <c r="C29" s="56"/>
    </row>
    <row r="30" spans="1:3" ht="63" x14ac:dyDescent="0.25">
      <c r="A30" s="13" t="s">
        <v>237</v>
      </c>
      <c r="B30" s="55" t="s">
        <v>224</v>
      </c>
      <c r="C30" s="56">
        <v>4604.7</v>
      </c>
    </row>
    <row r="31" spans="1:3" x14ac:dyDescent="0.25">
      <c r="A31" s="13"/>
      <c r="B31" s="52"/>
      <c r="C31" s="53"/>
    </row>
    <row r="32" spans="1:3" ht="47.25" x14ac:dyDescent="0.25">
      <c r="A32" s="14" t="s">
        <v>7</v>
      </c>
      <c r="B32" s="15" t="s">
        <v>8</v>
      </c>
      <c r="C32" s="16">
        <f>SUM(C33)</f>
        <v>32085</v>
      </c>
    </row>
    <row r="33" spans="1:3" ht="31.5" x14ac:dyDescent="0.25">
      <c r="A33" s="9" t="s">
        <v>9</v>
      </c>
      <c r="B33" s="10" t="s">
        <v>52</v>
      </c>
      <c r="C33" s="11">
        <f>SUM(C35+C39+C43+C47)</f>
        <v>32085</v>
      </c>
    </row>
    <row r="34" spans="1:3" x14ac:dyDescent="0.25">
      <c r="A34" s="9"/>
      <c r="B34" s="10"/>
      <c r="C34" s="11"/>
    </row>
    <row r="35" spans="1:3" ht="63" x14ac:dyDescent="0.25">
      <c r="A35" s="12" t="s">
        <v>53</v>
      </c>
      <c r="B35" s="10" t="s">
        <v>54</v>
      </c>
      <c r="C35" s="11">
        <f>SUM(C37)</f>
        <v>16625</v>
      </c>
    </row>
    <row r="36" spans="1:3" x14ac:dyDescent="0.25">
      <c r="A36" s="12"/>
      <c r="B36" s="10"/>
      <c r="C36" s="11"/>
    </row>
    <row r="37" spans="1:3" ht="117" customHeight="1" x14ac:dyDescent="0.25">
      <c r="A37" s="17" t="s">
        <v>152</v>
      </c>
      <c r="B37" s="10" t="s">
        <v>153</v>
      </c>
      <c r="C37" s="11">
        <v>16625</v>
      </c>
    </row>
    <row r="38" spans="1:3" x14ac:dyDescent="0.25">
      <c r="A38" s="12"/>
      <c r="B38" s="10"/>
      <c r="C38" s="11"/>
    </row>
    <row r="39" spans="1:3" ht="78.75" x14ac:dyDescent="0.25">
      <c r="A39" s="12" t="s">
        <v>55</v>
      </c>
      <c r="B39" s="10" t="s">
        <v>56</v>
      </c>
      <c r="C39" s="11">
        <f>SUM(C41)</f>
        <v>86.8</v>
      </c>
    </row>
    <row r="40" spans="1:3" x14ac:dyDescent="0.25">
      <c r="A40" s="12"/>
      <c r="B40" s="10"/>
      <c r="C40" s="11"/>
    </row>
    <row r="41" spans="1:3" ht="126" x14ac:dyDescent="0.25">
      <c r="A41" s="17" t="s">
        <v>155</v>
      </c>
      <c r="B41" s="10" t="s">
        <v>154</v>
      </c>
      <c r="C41" s="11">
        <v>86.8</v>
      </c>
    </row>
    <row r="42" spans="1:3" x14ac:dyDescent="0.25">
      <c r="A42" s="12"/>
      <c r="B42" s="10"/>
      <c r="C42" s="11"/>
    </row>
    <row r="43" spans="1:3" ht="78.75" x14ac:dyDescent="0.25">
      <c r="A43" s="12" t="s">
        <v>57</v>
      </c>
      <c r="B43" s="10" t="s">
        <v>58</v>
      </c>
      <c r="C43" s="11">
        <f>SUM(C45)</f>
        <v>17183.2</v>
      </c>
    </row>
    <row r="44" spans="1:3" x14ac:dyDescent="0.25">
      <c r="A44" s="12"/>
      <c r="B44" s="10"/>
      <c r="C44" s="11"/>
    </row>
    <row r="45" spans="1:3" ht="110.25" x14ac:dyDescent="0.25">
      <c r="A45" s="17" t="s">
        <v>156</v>
      </c>
      <c r="B45" s="10" t="s">
        <v>157</v>
      </c>
      <c r="C45" s="11">
        <v>17183.2</v>
      </c>
    </row>
    <row r="46" spans="1:3" x14ac:dyDescent="0.25">
      <c r="A46" s="12"/>
      <c r="B46" s="10"/>
      <c r="C46" s="11"/>
    </row>
    <row r="47" spans="1:3" ht="78.75" x14ac:dyDescent="0.25">
      <c r="A47" s="12" t="s">
        <v>59</v>
      </c>
      <c r="B47" s="10" t="s">
        <v>60</v>
      </c>
      <c r="C47" s="11">
        <f>SUM(C49)</f>
        <v>-1810</v>
      </c>
    </row>
    <row r="48" spans="1:3" x14ac:dyDescent="0.25">
      <c r="A48" s="12"/>
      <c r="B48" s="10"/>
      <c r="C48" s="11"/>
    </row>
    <row r="49" spans="1:3" ht="110.25" x14ac:dyDescent="0.25">
      <c r="A49" s="17" t="s">
        <v>158</v>
      </c>
      <c r="B49" s="10" t="s">
        <v>159</v>
      </c>
      <c r="C49" s="11">
        <v>-1810</v>
      </c>
    </row>
    <row r="50" spans="1:3" x14ac:dyDescent="0.25">
      <c r="A50" s="9"/>
      <c r="B50" s="10"/>
      <c r="C50" s="11"/>
    </row>
    <row r="51" spans="1:3" x14ac:dyDescent="0.25">
      <c r="A51" s="14" t="s">
        <v>10</v>
      </c>
      <c r="B51" s="15" t="s">
        <v>61</v>
      </c>
      <c r="C51" s="16">
        <f>SUM(C53+C66+C70+C75)</f>
        <v>64573.9</v>
      </c>
    </row>
    <row r="52" spans="1:3" x14ac:dyDescent="0.25">
      <c r="A52" s="9"/>
      <c r="B52" s="10" t="s">
        <v>62</v>
      </c>
      <c r="C52" s="11"/>
    </row>
    <row r="53" spans="1:3" ht="31.5" x14ac:dyDescent="0.25">
      <c r="A53" s="9" t="s">
        <v>63</v>
      </c>
      <c r="B53" s="10" t="s">
        <v>64</v>
      </c>
      <c r="C53" s="11">
        <f>SUM(C55+C61)</f>
        <v>60107.7</v>
      </c>
    </row>
    <row r="54" spans="1:3" x14ac:dyDescent="0.25">
      <c r="A54" s="9"/>
      <c r="B54" s="10"/>
      <c r="C54" s="11"/>
    </row>
    <row r="55" spans="1:3" ht="31.5" x14ac:dyDescent="0.25">
      <c r="A55" s="9" t="s">
        <v>11</v>
      </c>
      <c r="B55" s="10" t="s">
        <v>65</v>
      </c>
      <c r="C55" s="11">
        <f>SUM(C57+C59)</f>
        <v>40713.9</v>
      </c>
    </row>
    <row r="56" spans="1:3" x14ac:dyDescent="0.25">
      <c r="A56" s="9"/>
      <c r="B56" s="10"/>
      <c r="C56" s="11"/>
    </row>
    <row r="57" spans="1:3" ht="51.75" customHeight="1" x14ac:dyDescent="0.25">
      <c r="A57" s="9" t="s">
        <v>11</v>
      </c>
      <c r="B57" s="10" t="s">
        <v>110</v>
      </c>
      <c r="C57" s="11">
        <v>40714.6</v>
      </c>
    </row>
    <row r="58" spans="1:3" x14ac:dyDescent="0.25">
      <c r="A58" s="9"/>
      <c r="B58" s="10"/>
      <c r="C58" s="11"/>
    </row>
    <row r="59" spans="1:3" ht="63" x14ac:dyDescent="0.25">
      <c r="A59" s="9" t="s">
        <v>172</v>
      </c>
      <c r="B59" s="10" t="s">
        <v>173</v>
      </c>
      <c r="C59" s="11">
        <v>-0.7</v>
      </c>
    </row>
    <row r="60" spans="1:3" x14ac:dyDescent="0.25">
      <c r="A60" s="9"/>
      <c r="B60" s="10"/>
      <c r="C60" s="11"/>
    </row>
    <row r="61" spans="1:3" ht="47.25" x14ac:dyDescent="0.25">
      <c r="A61" s="9" t="s">
        <v>12</v>
      </c>
      <c r="B61" s="10" t="s">
        <v>66</v>
      </c>
      <c r="C61" s="11">
        <f>SUM(C63)</f>
        <v>19393.8</v>
      </c>
    </row>
    <row r="62" spans="1:3" x14ac:dyDescent="0.25">
      <c r="A62" s="9"/>
      <c r="B62" s="10"/>
      <c r="C62" s="18"/>
    </row>
    <row r="63" spans="1:3" ht="63" x14ac:dyDescent="0.25">
      <c r="A63" s="19" t="s">
        <v>125</v>
      </c>
      <c r="B63" s="10" t="s">
        <v>126</v>
      </c>
      <c r="C63" s="11">
        <v>19393.8</v>
      </c>
    </row>
    <row r="64" spans="1:3" x14ac:dyDescent="0.25">
      <c r="A64" s="19"/>
      <c r="B64" s="10"/>
      <c r="C64" s="11"/>
    </row>
    <row r="65" spans="1:3" x14ac:dyDescent="0.25">
      <c r="A65" s="19"/>
      <c r="B65" s="10"/>
      <c r="C65" s="11"/>
    </row>
    <row r="66" spans="1:3" ht="31.5" x14ac:dyDescent="0.25">
      <c r="A66" s="9" t="s">
        <v>67</v>
      </c>
      <c r="B66" s="10" t="s">
        <v>68</v>
      </c>
      <c r="C66" s="11">
        <f>SUM(C68)</f>
        <v>-275</v>
      </c>
    </row>
    <row r="67" spans="1:3" x14ac:dyDescent="0.25">
      <c r="A67" s="9"/>
      <c r="B67" s="10"/>
      <c r="C67" s="11"/>
    </row>
    <row r="68" spans="1:3" ht="31.5" x14ac:dyDescent="0.25">
      <c r="A68" s="9" t="s">
        <v>67</v>
      </c>
      <c r="B68" s="10" t="s">
        <v>69</v>
      </c>
      <c r="C68" s="11">
        <v>-275</v>
      </c>
    </row>
    <row r="69" spans="1:3" x14ac:dyDescent="0.25">
      <c r="A69" s="9"/>
      <c r="B69" s="10"/>
      <c r="C69" s="11"/>
    </row>
    <row r="70" spans="1:3" x14ac:dyDescent="0.25">
      <c r="A70" s="9" t="s">
        <v>14</v>
      </c>
      <c r="B70" s="10" t="s">
        <v>70</v>
      </c>
      <c r="C70" s="11">
        <f>SUM(C72)</f>
        <v>1127.9000000000001</v>
      </c>
    </row>
    <row r="71" spans="1:3" x14ac:dyDescent="0.25">
      <c r="A71" s="9"/>
      <c r="B71" s="10"/>
      <c r="C71" s="11"/>
    </row>
    <row r="72" spans="1:3" x14ac:dyDescent="0.25">
      <c r="A72" s="9" t="s">
        <v>14</v>
      </c>
      <c r="B72" s="10" t="s">
        <v>71</v>
      </c>
      <c r="C72" s="11">
        <v>1127.9000000000001</v>
      </c>
    </row>
    <row r="73" spans="1:3" x14ac:dyDescent="0.25">
      <c r="A73" s="9"/>
      <c r="B73" s="10"/>
      <c r="C73" s="11"/>
    </row>
    <row r="74" spans="1:3" x14ac:dyDescent="0.25">
      <c r="A74" s="9"/>
      <c r="B74" s="10"/>
      <c r="C74" s="11"/>
    </row>
    <row r="75" spans="1:3" ht="31.5" x14ac:dyDescent="0.25">
      <c r="A75" s="9" t="s">
        <v>13</v>
      </c>
      <c r="B75" s="10" t="s">
        <v>72</v>
      </c>
      <c r="C75" s="11">
        <f>SUM(C77)</f>
        <v>3613.3</v>
      </c>
    </row>
    <row r="76" spans="1:3" x14ac:dyDescent="0.25">
      <c r="A76" s="9"/>
      <c r="B76" s="10"/>
      <c r="C76" s="11"/>
    </row>
    <row r="77" spans="1:3" ht="47.25" x14ac:dyDescent="0.25">
      <c r="A77" s="9" t="s">
        <v>73</v>
      </c>
      <c r="B77" s="10" t="s">
        <v>74</v>
      </c>
      <c r="C77" s="11">
        <v>3613.3</v>
      </c>
    </row>
    <row r="78" spans="1:3" x14ac:dyDescent="0.25">
      <c r="A78" s="9"/>
      <c r="B78" s="10"/>
      <c r="C78" s="11"/>
    </row>
    <row r="79" spans="1:3" ht="31.5" x14ac:dyDescent="0.25">
      <c r="A79" s="14" t="s">
        <v>75</v>
      </c>
      <c r="B79" s="15" t="s">
        <v>76</v>
      </c>
      <c r="C79" s="16">
        <f>SUM(C81)</f>
        <v>231.7</v>
      </c>
    </row>
    <row r="80" spans="1:3" x14ac:dyDescent="0.25">
      <c r="A80" s="9"/>
      <c r="B80" s="10"/>
      <c r="C80" s="18"/>
    </row>
    <row r="81" spans="1:3" x14ac:dyDescent="0.25">
      <c r="A81" s="9" t="s">
        <v>77</v>
      </c>
      <c r="B81" s="10" t="s">
        <v>78</v>
      </c>
      <c r="C81" s="11">
        <f>SUM(C83)</f>
        <v>231.7</v>
      </c>
    </row>
    <row r="82" spans="1:3" x14ac:dyDescent="0.25">
      <c r="A82" s="9"/>
      <c r="B82" s="10"/>
      <c r="C82" s="18"/>
    </row>
    <row r="83" spans="1:3" ht="31.5" x14ac:dyDescent="0.25">
      <c r="A83" s="9" t="s">
        <v>111</v>
      </c>
      <c r="B83" s="10" t="s">
        <v>112</v>
      </c>
      <c r="C83" s="11">
        <v>231.7</v>
      </c>
    </row>
    <row r="84" spans="1:3" x14ac:dyDescent="0.25">
      <c r="A84" s="9"/>
      <c r="B84" s="10"/>
      <c r="C84" s="11"/>
    </row>
    <row r="85" spans="1:3" x14ac:dyDescent="0.25">
      <c r="A85" s="14" t="s">
        <v>15</v>
      </c>
      <c r="B85" s="15" t="s">
        <v>16</v>
      </c>
      <c r="C85" s="16">
        <f>SUM(C86+C91)</f>
        <v>8908.1</v>
      </c>
    </row>
    <row r="86" spans="1:3" x14ac:dyDescent="0.25">
      <c r="A86" s="9"/>
      <c r="B86" s="64" t="s">
        <v>79</v>
      </c>
      <c r="C86" s="65">
        <f>SUM(C89)</f>
        <v>8846.4</v>
      </c>
    </row>
    <row r="87" spans="1:3" ht="31.5" x14ac:dyDescent="0.25">
      <c r="A87" s="9" t="s">
        <v>80</v>
      </c>
      <c r="B87" s="64"/>
      <c r="C87" s="65"/>
    </row>
    <row r="88" spans="1:3" x14ac:dyDescent="0.25">
      <c r="A88" s="9"/>
      <c r="B88" s="10"/>
      <c r="C88" s="11"/>
    </row>
    <row r="89" spans="1:3" ht="47.25" x14ac:dyDescent="0.25">
      <c r="A89" s="9" t="s">
        <v>81</v>
      </c>
      <c r="B89" s="10" t="s">
        <v>82</v>
      </c>
      <c r="C89" s="11">
        <v>8846.4</v>
      </c>
    </row>
    <row r="90" spans="1:3" x14ac:dyDescent="0.25">
      <c r="A90" s="9"/>
      <c r="B90" s="10"/>
      <c r="C90" s="11"/>
    </row>
    <row r="91" spans="1:3" ht="31.5" x14ac:dyDescent="0.25">
      <c r="A91" s="57" t="s">
        <v>225</v>
      </c>
      <c r="B91" s="55" t="s">
        <v>226</v>
      </c>
      <c r="C91" s="56">
        <v>61.7</v>
      </c>
    </row>
    <row r="92" spans="1:3" x14ac:dyDescent="0.25">
      <c r="A92" s="9"/>
      <c r="B92" s="10"/>
      <c r="C92" s="11"/>
    </row>
    <row r="93" spans="1:3" ht="47.25" x14ac:dyDescent="0.25">
      <c r="A93" s="14" t="s">
        <v>17</v>
      </c>
      <c r="B93" s="15" t="s">
        <v>18</v>
      </c>
      <c r="C93" s="16">
        <f>SUM(C95+C113+C117)</f>
        <v>23579.200000000001</v>
      </c>
    </row>
    <row r="94" spans="1:3" x14ac:dyDescent="0.25">
      <c r="A94" s="14"/>
      <c r="B94" s="15"/>
      <c r="C94" s="16"/>
    </row>
    <row r="95" spans="1:3" ht="94.5" x14ac:dyDescent="0.25">
      <c r="A95" s="9" t="s">
        <v>83</v>
      </c>
      <c r="B95" s="10" t="s">
        <v>84</v>
      </c>
      <c r="C95" s="11">
        <f>SUM(C97+C103+C107+C111)</f>
        <v>21095.5</v>
      </c>
    </row>
    <row r="96" spans="1:3" x14ac:dyDescent="0.25">
      <c r="A96" s="9"/>
      <c r="B96" s="10"/>
      <c r="C96" s="11"/>
    </row>
    <row r="97" spans="1:3" ht="63" x14ac:dyDescent="0.25">
      <c r="A97" s="60" t="s">
        <v>240</v>
      </c>
      <c r="B97" s="10" t="s">
        <v>113</v>
      </c>
      <c r="C97" s="11">
        <f>SUM(C99:C101)</f>
        <v>18826.2</v>
      </c>
    </row>
    <row r="98" spans="1:3" x14ac:dyDescent="0.25">
      <c r="A98" s="9"/>
      <c r="B98" s="10"/>
      <c r="C98" s="11"/>
    </row>
    <row r="99" spans="1:3" ht="94.5" x14ac:dyDescent="0.25">
      <c r="A99" s="9" t="s">
        <v>174</v>
      </c>
      <c r="B99" s="10" t="s">
        <v>127</v>
      </c>
      <c r="C99" s="11">
        <v>8258.1</v>
      </c>
    </row>
    <row r="100" spans="1:3" x14ac:dyDescent="0.25">
      <c r="A100" s="9"/>
      <c r="B100" s="10"/>
      <c r="C100" s="11"/>
    </row>
    <row r="101" spans="1:3" ht="78.75" x14ac:dyDescent="0.25">
      <c r="A101" s="60" t="s">
        <v>241</v>
      </c>
      <c r="B101" s="10" t="s">
        <v>114</v>
      </c>
      <c r="C101" s="11">
        <v>10568.1</v>
      </c>
    </row>
    <row r="102" spans="1:3" x14ac:dyDescent="0.25">
      <c r="A102" s="9"/>
      <c r="B102" s="10"/>
      <c r="C102" s="11"/>
    </row>
    <row r="103" spans="1:3" ht="78.75" x14ac:dyDescent="0.25">
      <c r="A103" s="60" t="s">
        <v>242</v>
      </c>
      <c r="B103" s="10" t="s">
        <v>115</v>
      </c>
      <c r="C103" s="11">
        <f>SUM(C105)</f>
        <v>1703.3</v>
      </c>
    </row>
    <row r="104" spans="1:3" x14ac:dyDescent="0.25">
      <c r="A104" s="9"/>
      <c r="B104" s="10"/>
      <c r="C104" s="11"/>
    </row>
    <row r="105" spans="1:3" ht="78.75" x14ac:dyDescent="0.25">
      <c r="A105" s="9" t="s">
        <v>116</v>
      </c>
      <c r="B105" s="10" t="s">
        <v>117</v>
      </c>
      <c r="C105" s="11">
        <v>1703.3</v>
      </c>
    </row>
    <row r="106" spans="1:3" x14ac:dyDescent="0.25">
      <c r="A106" s="9"/>
      <c r="B106" s="10"/>
      <c r="C106" s="11"/>
    </row>
    <row r="107" spans="1:3" ht="94.5" x14ac:dyDescent="0.25">
      <c r="A107" s="60" t="s">
        <v>243</v>
      </c>
      <c r="B107" s="10" t="s">
        <v>35</v>
      </c>
      <c r="C107" s="11">
        <f>SUM(C109)</f>
        <v>511.3</v>
      </c>
    </row>
    <row r="108" spans="1:3" x14ac:dyDescent="0.25">
      <c r="A108" s="9"/>
      <c r="B108" s="10"/>
      <c r="C108" s="11"/>
    </row>
    <row r="109" spans="1:3" ht="63" x14ac:dyDescent="0.25">
      <c r="A109" s="9" t="s">
        <v>118</v>
      </c>
      <c r="B109" s="10" t="s">
        <v>119</v>
      </c>
      <c r="C109" s="11">
        <v>511.3</v>
      </c>
    </row>
    <row r="110" spans="1:3" x14ac:dyDescent="0.25">
      <c r="A110" s="22"/>
      <c r="B110" s="10"/>
      <c r="C110" s="11"/>
    </row>
    <row r="111" spans="1:3" ht="141.75" x14ac:dyDescent="0.25">
      <c r="A111" s="57" t="s">
        <v>227</v>
      </c>
      <c r="B111" s="55" t="s">
        <v>228</v>
      </c>
      <c r="C111" s="56">
        <v>54.7</v>
      </c>
    </row>
    <row r="112" spans="1:3" x14ac:dyDescent="0.25">
      <c r="A112" s="22"/>
      <c r="B112" s="52"/>
      <c r="C112" s="53"/>
    </row>
    <row r="113" spans="1:3" ht="94.5" x14ac:dyDescent="0.25">
      <c r="A113" s="62" t="s">
        <v>244</v>
      </c>
      <c r="B113" s="10" t="s">
        <v>129</v>
      </c>
      <c r="C113" s="11">
        <f>SUM(C115)</f>
        <v>831.4</v>
      </c>
    </row>
    <row r="114" spans="1:3" x14ac:dyDescent="0.25">
      <c r="A114" s="9"/>
      <c r="B114" s="10"/>
      <c r="C114" s="11"/>
    </row>
    <row r="115" spans="1:3" ht="94.5" x14ac:dyDescent="0.25">
      <c r="A115" s="23" t="s">
        <v>128</v>
      </c>
      <c r="B115" s="10" t="s">
        <v>130</v>
      </c>
      <c r="C115" s="11">
        <v>831.4</v>
      </c>
    </row>
    <row r="116" spans="1:3" x14ac:dyDescent="0.25">
      <c r="A116" s="9"/>
      <c r="B116" s="10"/>
      <c r="C116" s="11"/>
    </row>
    <row r="117" spans="1:3" ht="94.5" x14ac:dyDescent="0.25">
      <c r="A117" s="9" t="s">
        <v>85</v>
      </c>
      <c r="B117" s="10" t="s">
        <v>86</v>
      </c>
      <c r="C117" s="11">
        <f>SUM(C119+C123)</f>
        <v>1652.3000000000002</v>
      </c>
    </row>
    <row r="118" spans="1:3" x14ac:dyDescent="0.25">
      <c r="A118" s="9"/>
      <c r="B118" s="10"/>
      <c r="C118" s="11"/>
    </row>
    <row r="119" spans="1:3" ht="94.5" x14ac:dyDescent="0.25">
      <c r="A119" s="9" t="s">
        <v>87</v>
      </c>
      <c r="B119" s="10" t="s">
        <v>36</v>
      </c>
      <c r="C119" s="11">
        <f>SUM(C121)</f>
        <v>517.1</v>
      </c>
    </row>
    <row r="120" spans="1:3" x14ac:dyDescent="0.25">
      <c r="A120" s="9"/>
      <c r="B120" s="10"/>
      <c r="C120" s="11"/>
    </row>
    <row r="121" spans="1:3" ht="78.75" x14ac:dyDescent="0.25">
      <c r="A121" s="60" t="s">
        <v>245</v>
      </c>
      <c r="B121" s="10" t="s">
        <v>120</v>
      </c>
      <c r="C121" s="11">
        <v>517.1</v>
      </c>
    </row>
    <row r="122" spans="1:3" x14ac:dyDescent="0.25">
      <c r="A122" s="9"/>
      <c r="B122" s="10"/>
      <c r="C122" s="11"/>
    </row>
    <row r="123" spans="1:3" ht="110.25" x14ac:dyDescent="0.25">
      <c r="A123" s="60" t="s">
        <v>246</v>
      </c>
      <c r="B123" s="10" t="s">
        <v>202</v>
      </c>
      <c r="C123" s="11">
        <f>SUM(C125)</f>
        <v>1135.2</v>
      </c>
    </row>
    <row r="124" spans="1:3" x14ac:dyDescent="0.25">
      <c r="A124" s="9"/>
      <c r="B124" s="10"/>
      <c r="C124" s="11"/>
    </row>
    <row r="125" spans="1:3" ht="110.25" x14ac:dyDescent="0.25">
      <c r="A125" s="60" t="s">
        <v>247</v>
      </c>
      <c r="B125" s="10" t="s">
        <v>203</v>
      </c>
      <c r="C125" s="11">
        <v>1135.2</v>
      </c>
    </row>
    <row r="126" spans="1:3" x14ac:dyDescent="0.25">
      <c r="A126" s="9"/>
      <c r="B126" s="10"/>
      <c r="C126" s="11"/>
    </row>
    <row r="127" spans="1:3" ht="31.5" x14ac:dyDescent="0.25">
      <c r="A127" s="14" t="s">
        <v>19</v>
      </c>
      <c r="B127" s="15" t="s">
        <v>20</v>
      </c>
      <c r="C127" s="16">
        <f>SUM(C128)</f>
        <v>1081.2</v>
      </c>
    </row>
    <row r="128" spans="1:3" x14ac:dyDescent="0.25">
      <c r="A128" s="9" t="s">
        <v>21</v>
      </c>
      <c r="B128" s="10" t="s">
        <v>22</v>
      </c>
      <c r="C128" s="11">
        <f>SUM(C130+C132+C134)</f>
        <v>1081.2</v>
      </c>
    </row>
    <row r="129" spans="1:3" x14ac:dyDescent="0.25">
      <c r="A129" s="9"/>
      <c r="B129" s="10"/>
      <c r="C129" s="11"/>
    </row>
    <row r="130" spans="1:3" ht="31.5" x14ac:dyDescent="0.25">
      <c r="A130" s="9" t="s">
        <v>88</v>
      </c>
      <c r="B130" s="10" t="s">
        <v>89</v>
      </c>
      <c r="C130" s="11">
        <v>81.8</v>
      </c>
    </row>
    <row r="131" spans="1:3" x14ac:dyDescent="0.25">
      <c r="A131" s="9"/>
      <c r="B131" s="10"/>
      <c r="C131" s="11"/>
    </row>
    <row r="132" spans="1:3" x14ac:dyDescent="0.25">
      <c r="A132" s="12" t="s">
        <v>90</v>
      </c>
      <c r="B132" s="10" t="s">
        <v>91</v>
      </c>
      <c r="C132" s="11">
        <v>391.9</v>
      </c>
    </row>
    <row r="133" spans="1:3" x14ac:dyDescent="0.25">
      <c r="A133" s="12"/>
      <c r="B133" s="10"/>
      <c r="C133" s="11"/>
    </row>
    <row r="134" spans="1:3" ht="31.5" x14ac:dyDescent="0.25">
      <c r="A134" s="12" t="s">
        <v>92</v>
      </c>
      <c r="B134" s="10" t="s">
        <v>93</v>
      </c>
      <c r="C134" s="11">
        <f>SUM(C136:C138)</f>
        <v>607.5</v>
      </c>
    </row>
    <row r="135" spans="1:3" x14ac:dyDescent="0.25">
      <c r="A135" s="12"/>
      <c r="B135" s="10"/>
      <c r="C135" s="11"/>
    </row>
    <row r="136" spans="1:3" x14ac:dyDescent="0.25">
      <c r="A136" s="12" t="s">
        <v>142</v>
      </c>
      <c r="B136" s="10" t="s">
        <v>143</v>
      </c>
      <c r="C136" s="11">
        <v>262.10000000000002</v>
      </c>
    </row>
    <row r="137" spans="1:3" x14ac:dyDescent="0.25">
      <c r="A137" s="12"/>
      <c r="B137" s="10"/>
      <c r="C137" s="11"/>
    </row>
    <row r="138" spans="1:3" x14ac:dyDescent="0.25">
      <c r="A138" s="12" t="s">
        <v>148</v>
      </c>
      <c r="B138" s="10" t="s">
        <v>150</v>
      </c>
      <c r="C138" s="11">
        <v>345.4</v>
      </c>
    </row>
    <row r="139" spans="1:3" x14ac:dyDescent="0.25">
      <c r="A139" s="9"/>
      <c r="B139" s="10"/>
      <c r="C139" s="11"/>
    </row>
    <row r="140" spans="1:3" ht="31.5" x14ac:dyDescent="0.25">
      <c r="A140" s="14" t="s">
        <v>23</v>
      </c>
      <c r="B140" s="15" t="s">
        <v>94</v>
      </c>
      <c r="C140" s="16">
        <f>SUM(C142)</f>
        <v>6979.6</v>
      </c>
    </row>
    <row r="141" spans="1:3" x14ac:dyDescent="0.25">
      <c r="A141" s="9"/>
      <c r="B141" s="10"/>
      <c r="C141" s="11"/>
    </row>
    <row r="142" spans="1:3" x14ac:dyDescent="0.25">
      <c r="A142" s="9" t="s">
        <v>95</v>
      </c>
      <c r="B142" s="10" t="s">
        <v>96</v>
      </c>
      <c r="C142" s="11">
        <f>SUM(C146+C148)</f>
        <v>6979.6</v>
      </c>
    </row>
    <row r="143" spans="1:3" x14ac:dyDescent="0.25">
      <c r="A143" s="9"/>
      <c r="B143" s="10"/>
      <c r="C143" s="11"/>
    </row>
    <row r="144" spans="1:3" ht="30" x14ac:dyDescent="0.25">
      <c r="A144" s="24" t="s">
        <v>160</v>
      </c>
      <c r="B144" s="25" t="s">
        <v>161</v>
      </c>
      <c r="C144" s="26">
        <f>SUM(C146)</f>
        <v>674.6</v>
      </c>
    </row>
    <row r="145" spans="1:3" x14ac:dyDescent="0.25">
      <c r="A145" s="9"/>
      <c r="B145" s="10"/>
      <c r="C145" s="11"/>
    </row>
    <row r="146" spans="1:3" ht="47.25" x14ac:dyDescent="0.25">
      <c r="A146" s="9" t="s">
        <v>149</v>
      </c>
      <c r="B146" s="10" t="s">
        <v>151</v>
      </c>
      <c r="C146" s="11">
        <v>674.6</v>
      </c>
    </row>
    <row r="147" spans="1:3" x14ac:dyDescent="0.25">
      <c r="A147" s="9"/>
      <c r="B147" s="10"/>
      <c r="C147" s="11"/>
    </row>
    <row r="148" spans="1:3" x14ac:dyDescent="0.25">
      <c r="A148" s="9" t="s">
        <v>37</v>
      </c>
      <c r="B148" s="10" t="s">
        <v>38</v>
      </c>
      <c r="C148" s="11">
        <f>SUM(C150)</f>
        <v>6305</v>
      </c>
    </row>
    <row r="149" spans="1:3" x14ac:dyDescent="0.25">
      <c r="A149" s="9"/>
      <c r="B149" s="10"/>
      <c r="C149" s="11"/>
    </row>
    <row r="150" spans="1:3" ht="33" customHeight="1" x14ac:dyDescent="0.25">
      <c r="A150" s="9" t="s">
        <v>97</v>
      </c>
      <c r="B150" s="10" t="s">
        <v>98</v>
      </c>
      <c r="C150" s="11">
        <v>6305</v>
      </c>
    </row>
    <row r="151" spans="1:3" x14ac:dyDescent="0.25">
      <c r="A151" s="14"/>
      <c r="B151" s="15"/>
      <c r="C151" s="16"/>
    </row>
    <row r="152" spans="1:3" ht="31.5" x14ac:dyDescent="0.25">
      <c r="A152" s="14" t="s">
        <v>24</v>
      </c>
      <c r="B152" s="15" t="s">
        <v>25</v>
      </c>
      <c r="C152" s="16">
        <f>SUM(C154+C160)</f>
        <v>7200.2</v>
      </c>
    </row>
    <row r="153" spans="1:3" x14ac:dyDescent="0.25">
      <c r="A153" s="9"/>
      <c r="B153" s="10"/>
      <c r="C153" s="11"/>
    </row>
    <row r="154" spans="1:3" ht="94.5" x14ac:dyDescent="0.25">
      <c r="A154" s="9" t="s">
        <v>99</v>
      </c>
      <c r="B154" s="10" t="s">
        <v>39</v>
      </c>
      <c r="C154" s="11">
        <f>SUM(C156)</f>
        <v>1697.7</v>
      </c>
    </row>
    <row r="155" spans="1:3" x14ac:dyDescent="0.25">
      <c r="A155" s="9"/>
      <c r="B155" s="10"/>
      <c r="C155" s="11"/>
    </row>
    <row r="156" spans="1:3" ht="94.5" x14ac:dyDescent="0.25">
      <c r="A156" s="60" t="s">
        <v>238</v>
      </c>
      <c r="B156" s="10" t="s">
        <v>100</v>
      </c>
      <c r="C156" s="11">
        <f>SUM(C158)</f>
        <v>1697.7</v>
      </c>
    </row>
    <row r="157" spans="1:3" ht="16.149999999999999" customHeight="1" x14ac:dyDescent="0.25">
      <c r="A157" s="9"/>
      <c r="B157" s="10"/>
      <c r="C157" s="11"/>
    </row>
    <row r="158" spans="1:3" ht="94.5" x14ac:dyDescent="0.25">
      <c r="A158" s="9" t="s">
        <v>121</v>
      </c>
      <c r="B158" s="10" t="s">
        <v>122</v>
      </c>
      <c r="C158" s="11">
        <v>1697.7</v>
      </c>
    </row>
    <row r="159" spans="1:3" x14ac:dyDescent="0.25">
      <c r="A159" s="9"/>
      <c r="B159" s="10"/>
      <c r="C159" s="11"/>
    </row>
    <row r="160" spans="1:3" ht="31.5" x14ac:dyDescent="0.25">
      <c r="A160" s="9" t="s">
        <v>101</v>
      </c>
      <c r="B160" s="10" t="s">
        <v>40</v>
      </c>
      <c r="C160" s="11">
        <f>C162</f>
        <v>5502.5</v>
      </c>
    </row>
    <row r="161" spans="1:3" x14ac:dyDescent="0.25">
      <c r="A161" s="9"/>
      <c r="B161" s="10"/>
      <c r="C161" s="11"/>
    </row>
    <row r="162" spans="1:3" ht="31.5" x14ac:dyDescent="0.25">
      <c r="A162" s="9" t="s">
        <v>102</v>
      </c>
      <c r="B162" s="10" t="s">
        <v>103</v>
      </c>
      <c r="C162" s="11">
        <f>SUM(C164+C166)</f>
        <v>5502.5</v>
      </c>
    </row>
    <row r="163" spans="1:3" x14ac:dyDescent="0.25">
      <c r="A163" s="9"/>
      <c r="B163" s="10"/>
      <c r="C163" s="11"/>
    </row>
    <row r="164" spans="1:3" ht="63" x14ac:dyDescent="0.25">
      <c r="A164" s="60" t="s">
        <v>248</v>
      </c>
      <c r="B164" s="10" t="s">
        <v>131</v>
      </c>
      <c r="C164" s="11">
        <v>1712.4</v>
      </c>
    </row>
    <row r="165" spans="1:3" ht="14.45" customHeight="1" x14ac:dyDescent="0.25">
      <c r="A165" s="9"/>
      <c r="B165" s="10"/>
      <c r="C165" s="11"/>
    </row>
    <row r="166" spans="1:3" ht="49.15" customHeight="1" x14ac:dyDescent="0.25">
      <c r="A166" s="9" t="s">
        <v>123</v>
      </c>
      <c r="B166" s="10" t="s">
        <v>124</v>
      </c>
      <c r="C166" s="11">
        <v>3790.1</v>
      </c>
    </row>
    <row r="167" spans="1:3" ht="13.15" customHeight="1" x14ac:dyDescent="0.25">
      <c r="A167" s="9"/>
      <c r="B167" s="20"/>
      <c r="C167" s="21"/>
    </row>
    <row r="168" spans="1:3" x14ac:dyDescent="0.25">
      <c r="A168" s="14" t="s">
        <v>26</v>
      </c>
      <c r="B168" s="15" t="s">
        <v>27</v>
      </c>
      <c r="C168" s="16">
        <f>SUM(C170+C196+C202+C216)</f>
        <v>1131.5</v>
      </c>
    </row>
    <row r="169" spans="1:3" x14ac:dyDescent="0.25">
      <c r="A169" s="14"/>
      <c r="B169" s="15"/>
      <c r="C169" s="16"/>
    </row>
    <row r="170" spans="1:3" ht="47.25" x14ac:dyDescent="0.25">
      <c r="A170" s="9" t="s">
        <v>249</v>
      </c>
      <c r="B170" s="10" t="s">
        <v>176</v>
      </c>
      <c r="C170" s="16">
        <f>C172+C176+C180+C192+C184+C188</f>
        <v>163.80000000000001</v>
      </c>
    </row>
    <row r="171" spans="1:3" x14ac:dyDescent="0.25">
      <c r="A171" s="14"/>
      <c r="B171" s="15"/>
      <c r="C171" s="16"/>
    </row>
    <row r="172" spans="1:3" ht="63" x14ac:dyDescent="0.25">
      <c r="A172" s="9" t="s">
        <v>250</v>
      </c>
      <c r="B172" s="10" t="s">
        <v>177</v>
      </c>
      <c r="C172" s="16">
        <f>SUM(C174)</f>
        <v>1.9</v>
      </c>
    </row>
    <row r="173" spans="1:3" x14ac:dyDescent="0.25">
      <c r="A173" s="9"/>
      <c r="B173" s="10"/>
      <c r="C173" s="11"/>
    </row>
    <row r="174" spans="1:3" ht="78.75" x14ac:dyDescent="0.25">
      <c r="A174" s="9" t="s">
        <v>175</v>
      </c>
      <c r="B174" s="10" t="s">
        <v>178</v>
      </c>
      <c r="C174" s="11">
        <v>1.9</v>
      </c>
    </row>
    <row r="175" spans="1:3" x14ac:dyDescent="0.25">
      <c r="A175" s="14"/>
      <c r="B175" s="15"/>
      <c r="C175" s="16"/>
    </row>
    <row r="176" spans="1:3" ht="78.75" x14ac:dyDescent="0.25">
      <c r="A176" s="9" t="s">
        <v>251</v>
      </c>
      <c r="B176" s="10" t="s">
        <v>179</v>
      </c>
      <c r="C176" s="16">
        <f>C178</f>
        <v>0.2</v>
      </c>
    </row>
    <row r="177" spans="1:3" x14ac:dyDescent="0.25">
      <c r="A177" s="9"/>
      <c r="B177" s="10"/>
      <c r="C177" s="11"/>
    </row>
    <row r="178" spans="1:3" ht="94.5" x14ac:dyDescent="0.25">
      <c r="A178" s="57" t="s">
        <v>229</v>
      </c>
      <c r="B178" s="55" t="s">
        <v>230</v>
      </c>
      <c r="C178" s="56">
        <v>0.2</v>
      </c>
    </row>
    <row r="179" spans="1:3" x14ac:dyDescent="0.25">
      <c r="A179" s="14"/>
      <c r="B179" s="15"/>
      <c r="C179" s="16"/>
    </row>
    <row r="180" spans="1:3" ht="63" x14ac:dyDescent="0.25">
      <c r="A180" s="9" t="s">
        <v>204</v>
      </c>
      <c r="B180" s="10" t="s">
        <v>205</v>
      </c>
      <c r="C180" s="16">
        <f>SUM(C182)</f>
        <v>102.2</v>
      </c>
    </row>
    <row r="181" spans="1:3" x14ac:dyDescent="0.25">
      <c r="A181" s="14"/>
      <c r="B181" s="15"/>
      <c r="C181" s="16"/>
    </row>
    <row r="182" spans="1:3" ht="110.25" x14ac:dyDescent="0.25">
      <c r="A182" s="60" t="s">
        <v>252</v>
      </c>
      <c r="B182" s="10" t="s">
        <v>206</v>
      </c>
      <c r="C182" s="11">
        <v>102.2</v>
      </c>
    </row>
    <row r="183" spans="1:3" x14ac:dyDescent="0.25">
      <c r="A183" s="14"/>
      <c r="B183" s="15"/>
      <c r="C183" s="16"/>
    </row>
    <row r="184" spans="1:3" ht="78.75" x14ac:dyDescent="0.25">
      <c r="A184" s="9" t="s">
        <v>253</v>
      </c>
      <c r="B184" s="10" t="s">
        <v>181</v>
      </c>
      <c r="C184" s="16">
        <f>SUM(C186)</f>
        <v>35</v>
      </c>
    </row>
    <row r="185" spans="1:3" x14ac:dyDescent="0.25">
      <c r="A185" s="9"/>
      <c r="B185" s="10"/>
      <c r="C185" s="11"/>
    </row>
    <row r="186" spans="1:3" ht="110.25" x14ac:dyDescent="0.25">
      <c r="A186" s="9" t="s">
        <v>180</v>
      </c>
      <c r="B186" s="10" t="s">
        <v>182</v>
      </c>
      <c r="C186" s="11">
        <v>35</v>
      </c>
    </row>
    <row r="187" spans="1:3" x14ac:dyDescent="0.25">
      <c r="A187" s="9"/>
      <c r="B187" s="10"/>
      <c r="C187" s="11"/>
    </row>
    <row r="188" spans="1:3" ht="63" x14ac:dyDescent="0.25">
      <c r="A188" s="57" t="s">
        <v>231</v>
      </c>
      <c r="B188" s="55" t="s">
        <v>233</v>
      </c>
      <c r="C188" s="58">
        <f>C190</f>
        <v>0.5</v>
      </c>
    </row>
    <row r="189" spans="1:3" x14ac:dyDescent="0.25">
      <c r="A189" s="57"/>
      <c r="B189" s="55"/>
      <c r="C189" s="56"/>
    </row>
    <row r="190" spans="1:3" ht="94.5" x14ac:dyDescent="0.25">
      <c r="A190" s="57" t="s">
        <v>232</v>
      </c>
      <c r="B190" s="55" t="s">
        <v>234</v>
      </c>
      <c r="C190" s="56">
        <v>0.5</v>
      </c>
    </row>
    <row r="191" spans="1:3" x14ac:dyDescent="0.25">
      <c r="A191" s="9"/>
      <c r="B191" s="52"/>
      <c r="C191" s="53"/>
    </row>
    <row r="192" spans="1:3" ht="78.75" x14ac:dyDescent="0.25">
      <c r="A192" s="9" t="s">
        <v>183</v>
      </c>
      <c r="B192" s="10" t="s">
        <v>185</v>
      </c>
      <c r="C192" s="16">
        <f>SUM(C194)</f>
        <v>24</v>
      </c>
    </row>
    <row r="193" spans="1:3" x14ac:dyDescent="0.25">
      <c r="A193" s="9"/>
      <c r="B193" s="10"/>
      <c r="C193" s="11"/>
    </row>
    <row r="194" spans="1:3" ht="94.5" x14ac:dyDescent="0.25">
      <c r="A194" s="9" t="s">
        <v>184</v>
      </c>
      <c r="B194" s="10" t="s">
        <v>186</v>
      </c>
      <c r="C194" s="11">
        <v>24</v>
      </c>
    </row>
    <row r="195" spans="1:3" x14ac:dyDescent="0.25">
      <c r="A195" s="14"/>
      <c r="B195" s="15"/>
      <c r="C195" s="16"/>
    </row>
    <row r="196" spans="1:3" ht="108" customHeight="1" x14ac:dyDescent="0.25">
      <c r="A196" s="9" t="s">
        <v>254</v>
      </c>
      <c r="B196" s="10" t="s">
        <v>207</v>
      </c>
      <c r="C196" s="16">
        <f>SUM(C198)</f>
        <v>219.8</v>
      </c>
    </row>
    <row r="197" spans="1:3" x14ac:dyDescent="0.25">
      <c r="A197" s="14"/>
      <c r="B197" s="15"/>
      <c r="C197" s="16"/>
    </row>
    <row r="198" spans="1:3" ht="94.5" x14ac:dyDescent="0.25">
      <c r="A198" s="9" t="s">
        <v>187</v>
      </c>
      <c r="B198" s="10" t="s">
        <v>189</v>
      </c>
      <c r="C198" s="11">
        <f>SUM(C200)</f>
        <v>219.8</v>
      </c>
    </row>
    <row r="199" spans="1:3" x14ac:dyDescent="0.25">
      <c r="A199" s="9"/>
      <c r="B199" s="10"/>
      <c r="C199" s="27"/>
    </row>
    <row r="200" spans="1:3" ht="78.75" x14ac:dyDescent="0.25">
      <c r="A200" s="9" t="s">
        <v>188</v>
      </c>
      <c r="B200" s="10" t="s">
        <v>190</v>
      </c>
      <c r="C200" s="11">
        <v>219.8</v>
      </c>
    </row>
    <row r="201" spans="1:3" x14ac:dyDescent="0.25">
      <c r="A201" s="14"/>
      <c r="B201" s="15"/>
      <c r="C201" s="16"/>
    </row>
    <row r="202" spans="1:3" x14ac:dyDescent="0.25">
      <c r="A202" s="9" t="s">
        <v>208</v>
      </c>
      <c r="B202" s="15" t="s">
        <v>209</v>
      </c>
      <c r="C202" s="16">
        <f>SUM(C204+C210)</f>
        <v>171.39999999999998</v>
      </c>
    </row>
    <row r="203" spans="1:3" x14ac:dyDescent="0.25">
      <c r="A203" s="14"/>
      <c r="B203" s="15"/>
      <c r="C203" s="16"/>
    </row>
    <row r="204" spans="1:3" ht="94.5" x14ac:dyDescent="0.25">
      <c r="A204" s="60" t="s">
        <v>255</v>
      </c>
      <c r="B204" s="10" t="s">
        <v>191</v>
      </c>
      <c r="C204" s="16">
        <f>C206+C208</f>
        <v>64.599999999999994</v>
      </c>
    </row>
    <row r="205" spans="1:3" x14ac:dyDescent="0.25">
      <c r="A205" s="9"/>
      <c r="B205" s="10"/>
      <c r="C205" s="11"/>
    </row>
    <row r="206" spans="1:3" ht="47.25" x14ac:dyDescent="0.25">
      <c r="A206" s="9" t="s">
        <v>210</v>
      </c>
      <c r="B206" s="10" t="s">
        <v>211</v>
      </c>
      <c r="C206" s="11">
        <v>48.2</v>
      </c>
    </row>
    <row r="207" spans="1:3" x14ac:dyDescent="0.25">
      <c r="A207" s="9"/>
      <c r="B207" s="52"/>
      <c r="C207" s="53"/>
    </row>
    <row r="208" spans="1:3" ht="63" x14ac:dyDescent="0.25">
      <c r="A208" s="57" t="s">
        <v>235</v>
      </c>
      <c r="B208" s="55" t="s">
        <v>236</v>
      </c>
      <c r="C208" s="56">
        <v>16.399999999999999</v>
      </c>
    </row>
    <row r="209" spans="1:6" x14ac:dyDescent="0.25">
      <c r="A209" s="9"/>
      <c r="B209" s="10"/>
      <c r="C209" s="11"/>
    </row>
    <row r="210" spans="1:6" ht="78.75" x14ac:dyDescent="0.25">
      <c r="A210" s="9" t="s">
        <v>192</v>
      </c>
      <c r="B210" s="10" t="s">
        <v>194</v>
      </c>
      <c r="C210" s="16">
        <f>SUM(C212+C214)</f>
        <v>106.8</v>
      </c>
    </row>
    <row r="211" spans="1:6" x14ac:dyDescent="0.25">
      <c r="A211" s="9"/>
      <c r="B211" s="10"/>
      <c r="C211" s="11"/>
    </row>
    <row r="212" spans="1:6" ht="63" x14ac:dyDescent="0.25">
      <c r="A212" s="9" t="s">
        <v>193</v>
      </c>
      <c r="B212" s="10" t="s">
        <v>195</v>
      </c>
      <c r="C212" s="11">
        <v>106.2</v>
      </c>
    </row>
    <row r="213" spans="1:6" x14ac:dyDescent="0.25">
      <c r="A213" s="14"/>
      <c r="B213" s="15"/>
      <c r="C213" s="16"/>
    </row>
    <row r="214" spans="1:6" ht="78.75" x14ac:dyDescent="0.25">
      <c r="A214" s="9" t="s">
        <v>196</v>
      </c>
      <c r="B214" s="10" t="s">
        <v>197</v>
      </c>
      <c r="C214" s="11">
        <v>0.6</v>
      </c>
    </row>
    <row r="215" spans="1:6" x14ac:dyDescent="0.25">
      <c r="A215" s="9"/>
      <c r="B215" s="52"/>
      <c r="C215" s="53"/>
    </row>
    <row r="216" spans="1:6" x14ac:dyDescent="0.25">
      <c r="A216" s="14" t="s">
        <v>198</v>
      </c>
      <c r="B216" s="15" t="s">
        <v>199</v>
      </c>
      <c r="C216" s="16">
        <f>SUM(C218)</f>
        <v>576.5</v>
      </c>
    </row>
    <row r="217" spans="1:6" x14ac:dyDescent="0.25">
      <c r="A217" s="9"/>
      <c r="B217" s="10"/>
      <c r="C217" s="16"/>
    </row>
    <row r="218" spans="1:6" ht="110.25" x14ac:dyDescent="0.25">
      <c r="A218" s="9" t="s">
        <v>256</v>
      </c>
      <c r="B218" s="10" t="s">
        <v>200</v>
      </c>
      <c r="C218" s="11">
        <v>576.5</v>
      </c>
    </row>
    <row r="219" spans="1:6" x14ac:dyDescent="0.25">
      <c r="A219" s="9"/>
      <c r="B219" s="10"/>
      <c r="C219" s="16"/>
    </row>
    <row r="220" spans="1:6" s="39" customFormat="1" ht="23.45" customHeight="1" x14ac:dyDescent="0.25">
      <c r="A220" s="6" t="s">
        <v>28</v>
      </c>
      <c r="B220" s="34" t="s">
        <v>140</v>
      </c>
      <c r="C220" s="54">
        <f>C222+C262+C270+C258</f>
        <v>1508365.4500000002</v>
      </c>
      <c r="D220" s="36"/>
      <c r="E220" s="37"/>
      <c r="F220" s="38"/>
    </row>
    <row r="221" spans="1:6" s="39" customFormat="1" x14ac:dyDescent="0.25">
      <c r="A221" s="40"/>
      <c r="B221" s="41"/>
      <c r="C221" s="35"/>
      <c r="D221" s="36"/>
    </row>
    <row r="222" spans="1:6" s="39" customFormat="1" ht="31.5" x14ac:dyDescent="0.25">
      <c r="A222" s="42" t="s">
        <v>29</v>
      </c>
      <c r="B222" s="41" t="s">
        <v>34</v>
      </c>
      <c r="C222" s="35">
        <f>C224+C236+C250</f>
        <v>1414111.3</v>
      </c>
      <c r="D222" s="36"/>
    </row>
    <row r="223" spans="1:6" s="39" customFormat="1" ht="12" customHeight="1" x14ac:dyDescent="0.25">
      <c r="A223" s="42"/>
      <c r="B223" s="41"/>
      <c r="C223" s="35"/>
      <c r="D223" s="36"/>
    </row>
    <row r="224" spans="1:6" s="39" customFormat="1" ht="42.6" customHeight="1" x14ac:dyDescent="0.25">
      <c r="A224" s="42" t="s">
        <v>107</v>
      </c>
      <c r="B224" s="41" t="s">
        <v>144</v>
      </c>
      <c r="C224" s="35">
        <f>C234+C230+C232+C226+C228</f>
        <v>609726.70000000007</v>
      </c>
      <c r="D224" s="36"/>
    </row>
    <row r="225" spans="1:4" s="39" customFormat="1" ht="12.75" customHeight="1" x14ac:dyDescent="0.25">
      <c r="A225" s="42"/>
      <c r="B225" s="41"/>
      <c r="C225" s="35"/>
      <c r="D225" s="36"/>
    </row>
    <row r="226" spans="1:4" s="39" customFormat="1" ht="63" x14ac:dyDescent="0.25">
      <c r="A226" s="19" t="s">
        <v>257</v>
      </c>
      <c r="B226" s="59" t="s">
        <v>261</v>
      </c>
      <c r="C226" s="66">
        <v>13062.9</v>
      </c>
      <c r="D226" s="36"/>
    </row>
    <row r="227" spans="1:4" s="39" customFormat="1" ht="13.5" customHeight="1" x14ac:dyDescent="0.25">
      <c r="A227" s="42"/>
      <c r="D227" s="36"/>
    </row>
    <row r="228" spans="1:4" s="39" customFormat="1" ht="63" x14ac:dyDescent="0.25">
      <c r="A228" s="19" t="s">
        <v>258</v>
      </c>
      <c r="B228" s="59" t="s">
        <v>262</v>
      </c>
      <c r="C228" s="66">
        <v>2902.7</v>
      </c>
      <c r="D228" s="36"/>
    </row>
    <row r="229" spans="1:4" s="39" customFormat="1" ht="12" customHeight="1" x14ac:dyDescent="0.25">
      <c r="A229" s="42"/>
      <c r="B229" s="41"/>
      <c r="C229" s="35"/>
      <c r="D229" s="36"/>
    </row>
    <row r="230" spans="1:4" s="39" customFormat="1" ht="87.6" customHeight="1" x14ac:dyDescent="0.25">
      <c r="A230" s="42" t="s">
        <v>162</v>
      </c>
      <c r="B230" s="41" t="s">
        <v>263</v>
      </c>
      <c r="C230" s="35">
        <v>24643.8</v>
      </c>
      <c r="D230" s="36"/>
    </row>
    <row r="231" spans="1:4" s="39" customFormat="1" x14ac:dyDescent="0.25">
      <c r="A231" s="42"/>
      <c r="B231" s="41"/>
      <c r="C231" s="35"/>
      <c r="D231" s="36"/>
    </row>
    <row r="232" spans="1:4" s="39" customFormat="1" ht="31.5" x14ac:dyDescent="0.25">
      <c r="A232" s="42" t="s">
        <v>163</v>
      </c>
      <c r="B232" s="41" t="s">
        <v>264</v>
      </c>
      <c r="C232" s="35">
        <v>4000</v>
      </c>
      <c r="D232" s="36"/>
    </row>
    <row r="233" spans="1:4" s="39" customFormat="1" x14ac:dyDescent="0.25">
      <c r="A233" s="42"/>
      <c r="B233" s="41"/>
      <c r="C233" s="35"/>
      <c r="D233" s="36"/>
    </row>
    <row r="234" spans="1:4" s="39" customFormat="1" ht="17.45" customHeight="1" x14ac:dyDescent="0.25">
      <c r="A234" s="42" t="s">
        <v>164</v>
      </c>
      <c r="B234" s="41" t="s">
        <v>265</v>
      </c>
      <c r="C234" s="35">
        <v>565117.30000000005</v>
      </c>
      <c r="D234" s="36"/>
    </row>
    <row r="235" spans="1:4" s="39" customFormat="1" x14ac:dyDescent="0.25">
      <c r="A235" s="42"/>
      <c r="B235" s="41"/>
      <c r="C235" s="35"/>
      <c r="D235" s="36"/>
    </row>
    <row r="236" spans="1:4" s="39" customFormat="1" x14ac:dyDescent="0.25">
      <c r="A236" s="42" t="s">
        <v>165</v>
      </c>
      <c r="B236" s="41" t="s">
        <v>266</v>
      </c>
      <c r="C236" s="43">
        <f>C248+C242+C238+C244+C240+C246</f>
        <v>672884.20000000007</v>
      </c>
      <c r="D236" s="36"/>
    </row>
    <row r="237" spans="1:4" s="39" customFormat="1" x14ac:dyDescent="0.25">
      <c r="A237" s="42"/>
      <c r="B237" s="41"/>
      <c r="C237" s="43"/>
      <c r="D237" s="36"/>
    </row>
    <row r="238" spans="1:4" s="39" customFormat="1" ht="47.25" x14ac:dyDescent="0.25">
      <c r="A238" s="42" t="s">
        <v>132</v>
      </c>
      <c r="B238" s="41" t="s">
        <v>267</v>
      </c>
      <c r="C238" s="43">
        <v>612278.30000000005</v>
      </c>
      <c r="D238" s="36"/>
    </row>
    <row r="239" spans="1:4" s="39" customFormat="1" x14ac:dyDescent="0.25">
      <c r="A239" s="9"/>
      <c r="B239" s="44"/>
      <c r="C239" s="45"/>
      <c r="D239" s="36"/>
    </row>
    <row r="240" spans="1:4" s="39" customFormat="1" ht="47.25" x14ac:dyDescent="0.25">
      <c r="A240" s="9" t="s">
        <v>147</v>
      </c>
      <c r="B240" s="41" t="s">
        <v>268</v>
      </c>
      <c r="C240" s="43">
        <v>20464.599999999999</v>
      </c>
      <c r="D240" s="36"/>
    </row>
    <row r="241" spans="1:4" s="39" customFormat="1" x14ac:dyDescent="0.25">
      <c r="A241" s="9"/>
      <c r="B241" s="44"/>
      <c r="C241" s="45"/>
      <c r="D241" s="36"/>
    </row>
    <row r="242" spans="1:4" s="39" customFormat="1" ht="52.9" customHeight="1" x14ac:dyDescent="0.25">
      <c r="A242" s="9" t="s">
        <v>133</v>
      </c>
      <c r="B242" s="44" t="s">
        <v>269</v>
      </c>
      <c r="C242" s="45">
        <v>2907.6</v>
      </c>
      <c r="D242" s="36"/>
    </row>
    <row r="243" spans="1:4" s="39" customFormat="1" x14ac:dyDescent="0.25">
      <c r="A243" s="9"/>
      <c r="B243" s="44"/>
      <c r="C243" s="45"/>
      <c r="D243" s="36"/>
    </row>
    <row r="244" spans="1:4" s="39" customFormat="1" ht="77.45" customHeight="1" x14ac:dyDescent="0.25">
      <c r="A244" s="19" t="s">
        <v>134</v>
      </c>
      <c r="B244" s="44" t="s">
        <v>270</v>
      </c>
      <c r="C244" s="45">
        <v>210.8</v>
      </c>
      <c r="D244" s="36"/>
    </row>
    <row r="245" spans="1:4" s="39" customFormat="1" x14ac:dyDescent="0.25">
      <c r="A245" s="9"/>
      <c r="B245" s="44"/>
      <c r="C245" s="45"/>
      <c r="D245" s="36"/>
    </row>
    <row r="246" spans="1:4" s="39" customFormat="1" ht="63" x14ac:dyDescent="0.25">
      <c r="A246" s="9" t="s">
        <v>166</v>
      </c>
      <c r="B246" s="44" t="s">
        <v>271</v>
      </c>
      <c r="C246" s="45">
        <v>32654.2</v>
      </c>
      <c r="D246" s="36"/>
    </row>
    <row r="247" spans="1:4" s="39" customFormat="1" x14ac:dyDescent="0.25">
      <c r="A247" s="9"/>
      <c r="B247" s="44"/>
      <c r="C247" s="45"/>
      <c r="D247" s="36"/>
    </row>
    <row r="248" spans="1:4" s="39" customFormat="1" ht="31.5" x14ac:dyDescent="0.25">
      <c r="A248" s="9" t="s">
        <v>135</v>
      </c>
      <c r="B248" s="44" t="s">
        <v>272</v>
      </c>
      <c r="C248" s="45">
        <v>4368.7</v>
      </c>
      <c r="D248" s="36"/>
    </row>
    <row r="249" spans="1:4" s="39" customFormat="1" x14ac:dyDescent="0.25">
      <c r="A249" s="42"/>
      <c r="B249" s="41"/>
      <c r="C249" s="35"/>
      <c r="D249" s="36"/>
    </row>
    <row r="250" spans="1:4" s="39" customFormat="1" ht="31.5" x14ac:dyDescent="0.25">
      <c r="A250" s="42" t="s">
        <v>167</v>
      </c>
      <c r="B250" s="41" t="s">
        <v>273</v>
      </c>
      <c r="C250" s="35">
        <f>C252+C256+C254</f>
        <v>131500.4</v>
      </c>
      <c r="D250" s="36"/>
    </row>
    <row r="251" spans="1:4" s="39" customFormat="1" x14ac:dyDescent="0.25">
      <c r="A251" s="42"/>
      <c r="B251" s="41"/>
      <c r="C251" s="35"/>
      <c r="D251" s="36"/>
    </row>
    <row r="252" spans="1:4" s="39" customFormat="1" ht="78.75" x14ac:dyDescent="0.25">
      <c r="A252" s="46" t="s">
        <v>141</v>
      </c>
      <c r="B252" s="47" t="s">
        <v>169</v>
      </c>
      <c r="C252" s="35">
        <v>51456.6</v>
      </c>
      <c r="D252" s="36"/>
    </row>
    <row r="253" spans="1:4" s="39" customFormat="1" x14ac:dyDescent="0.25">
      <c r="A253" s="46"/>
      <c r="B253" s="47"/>
      <c r="C253" s="35"/>
      <c r="D253" s="36"/>
    </row>
    <row r="254" spans="1:4" s="39" customFormat="1" ht="84.75" customHeight="1" x14ac:dyDescent="0.25">
      <c r="A254" s="46" t="s">
        <v>276</v>
      </c>
      <c r="B254" s="47" t="s">
        <v>277</v>
      </c>
      <c r="C254" s="35">
        <v>1341.5</v>
      </c>
    </row>
    <row r="255" spans="1:4" s="39" customFormat="1" x14ac:dyDescent="0.25">
      <c r="A255" s="46"/>
      <c r="B255" s="47"/>
      <c r="C255" s="35"/>
      <c r="D255" s="36"/>
    </row>
    <row r="256" spans="1:4" s="39" customFormat="1" ht="31.5" x14ac:dyDescent="0.25">
      <c r="A256" s="46" t="s">
        <v>30</v>
      </c>
      <c r="B256" s="47" t="s">
        <v>274</v>
      </c>
      <c r="C256" s="35">
        <v>78702.3</v>
      </c>
      <c r="D256" s="36"/>
    </row>
    <row r="257" spans="1:4" s="39" customFormat="1" x14ac:dyDescent="0.25">
      <c r="A257" s="48"/>
      <c r="B257" s="47"/>
      <c r="C257" s="35"/>
      <c r="D257" s="36"/>
    </row>
    <row r="258" spans="1:4" s="39" customFormat="1" ht="47.25" x14ac:dyDescent="0.25">
      <c r="A258" s="46" t="s">
        <v>212</v>
      </c>
      <c r="B258" s="47" t="s">
        <v>275</v>
      </c>
      <c r="C258" s="35">
        <f>C260</f>
        <v>15248.19</v>
      </c>
      <c r="D258" s="36"/>
    </row>
    <row r="259" spans="1:4" s="39" customFormat="1" x14ac:dyDescent="0.25">
      <c r="A259" s="46"/>
      <c r="B259" s="47"/>
      <c r="C259" s="35"/>
      <c r="D259" s="36"/>
    </row>
    <row r="260" spans="1:4" s="39" customFormat="1" ht="47.25" x14ac:dyDescent="0.25">
      <c r="A260" s="46" t="s">
        <v>168</v>
      </c>
      <c r="B260" s="47" t="s">
        <v>213</v>
      </c>
      <c r="C260" s="35">
        <v>15248.19</v>
      </c>
      <c r="D260" s="36"/>
    </row>
    <row r="261" spans="1:4" s="39" customFormat="1" x14ac:dyDescent="0.25">
      <c r="A261" s="46"/>
      <c r="B261" s="47"/>
      <c r="C261" s="35"/>
      <c r="D261" s="36"/>
    </row>
    <row r="262" spans="1:4" s="39" customFormat="1" ht="78.75" x14ac:dyDescent="0.25">
      <c r="A262" s="46" t="s">
        <v>214</v>
      </c>
      <c r="B262" s="47" t="s">
        <v>215</v>
      </c>
      <c r="C262" s="35">
        <f>C268+C264+C266</f>
        <v>90287.360000000001</v>
      </c>
      <c r="D262" s="36"/>
    </row>
    <row r="263" spans="1:4" s="39" customFormat="1" x14ac:dyDescent="0.25">
      <c r="A263" s="46"/>
      <c r="B263" s="47"/>
      <c r="C263" s="35"/>
      <c r="D263" s="36"/>
    </row>
    <row r="264" spans="1:4" s="39" customFormat="1" ht="31.5" x14ac:dyDescent="0.25">
      <c r="A264" s="46" t="s">
        <v>137</v>
      </c>
      <c r="B264" s="47" t="s">
        <v>170</v>
      </c>
      <c r="C264" s="35">
        <v>85835.85</v>
      </c>
      <c r="D264" s="36"/>
    </row>
    <row r="265" spans="1:4" s="39" customFormat="1" x14ac:dyDescent="0.25">
      <c r="A265" s="46"/>
      <c r="B265" s="47"/>
      <c r="C265" s="35"/>
      <c r="D265" s="36"/>
    </row>
    <row r="266" spans="1:4" s="39" customFormat="1" ht="31.5" x14ac:dyDescent="0.25">
      <c r="A266" s="46" t="s">
        <v>259</v>
      </c>
      <c r="B266" s="47" t="s">
        <v>260</v>
      </c>
      <c r="C266" s="35">
        <v>2.59</v>
      </c>
      <c r="D266" s="36"/>
    </row>
    <row r="267" spans="1:4" s="39" customFormat="1" x14ac:dyDescent="0.25">
      <c r="A267" s="46"/>
      <c r="B267" s="47"/>
      <c r="C267" s="35"/>
      <c r="D267" s="36"/>
    </row>
    <row r="268" spans="1:4" s="39" customFormat="1" ht="63" x14ac:dyDescent="0.25">
      <c r="A268" s="49" t="s">
        <v>136</v>
      </c>
      <c r="B268" s="41" t="s">
        <v>145</v>
      </c>
      <c r="C268" s="35">
        <v>4448.92</v>
      </c>
      <c r="D268" s="36"/>
    </row>
    <row r="269" spans="1:4" s="39" customFormat="1" x14ac:dyDescent="0.25">
      <c r="A269" s="46"/>
      <c r="B269" s="50"/>
      <c r="C269" s="50"/>
      <c r="D269" s="36"/>
    </row>
    <row r="270" spans="1:4" s="39" customFormat="1" ht="31.5" x14ac:dyDescent="0.25">
      <c r="A270" s="42" t="s">
        <v>216</v>
      </c>
      <c r="B270" s="41" t="s">
        <v>217</v>
      </c>
      <c r="C270" s="35">
        <f>C272</f>
        <v>-11281.4</v>
      </c>
      <c r="D270" s="36"/>
    </row>
    <row r="271" spans="1:4" s="39" customFormat="1" x14ac:dyDescent="0.25">
      <c r="A271" s="42"/>
      <c r="B271" s="41"/>
      <c r="C271" s="35"/>
      <c r="D271" s="36"/>
    </row>
    <row r="272" spans="1:4" s="39" customFormat="1" ht="47.25" x14ac:dyDescent="0.25">
      <c r="A272" s="42" t="s">
        <v>108</v>
      </c>
      <c r="B272" s="41" t="s">
        <v>171</v>
      </c>
      <c r="C272" s="35">
        <f>C274+C276</f>
        <v>-11281.4</v>
      </c>
      <c r="D272" s="36"/>
    </row>
    <row r="273" spans="1:4" s="39" customFormat="1" x14ac:dyDescent="0.25">
      <c r="A273" s="42"/>
      <c r="B273" s="41"/>
      <c r="C273" s="35"/>
      <c r="D273" s="36"/>
    </row>
    <row r="274" spans="1:4" s="39" customFormat="1" ht="78.75" x14ac:dyDescent="0.25">
      <c r="A274" s="42" t="s">
        <v>218</v>
      </c>
      <c r="B274" s="51" t="s">
        <v>219</v>
      </c>
      <c r="C274" s="35">
        <v>-8.1</v>
      </c>
      <c r="D274" s="36"/>
    </row>
    <row r="275" spans="1:4" s="39" customFormat="1" x14ac:dyDescent="0.25">
      <c r="A275" s="42"/>
      <c r="B275" s="41"/>
      <c r="C275" s="35"/>
      <c r="D275" s="36"/>
    </row>
    <row r="276" spans="1:4" s="39" customFormat="1" ht="47.25" x14ac:dyDescent="0.25">
      <c r="A276" s="42" t="s">
        <v>138</v>
      </c>
      <c r="B276" s="41" t="s">
        <v>146</v>
      </c>
      <c r="C276" s="35">
        <v>-11273.3</v>
      </c>
      <c r="D276" s="36"/>
    </row>
    <row r="277" spans="1:4" x14ac:dyDescent="0.25">
      <c r="A277" s="31"/>
      <c r="B277" s="32"/>
      <c r="C277" s="33"/>
    </row>
    <row r="278" spans="1:4" x14ac:dyDescent="0.25">
      <c r="A278" s="14" t="s">
        <v>31</v>
      </c>
      <c r="B278" s="30"/>
      <c r="C278" s="16">
        <f>C12+C220</f>
        <v>2442890.4500000002</v>
      </c>
    </row>
    <row r="280" spans="1:4" x14ac:dyDescent="0.25">
      <c r="C280" s="28"/>
    </row>
    <row r="281" spans="1:4" x14ac:dyDescent="0.25">
      <c r="C281" s="29"/>
    </row>
  </sheetData>
  <mergeCells count="10">
    <mergeCell ref="A1:C1"/>
    <mergeCell ref="A2:C2"/>
    <mergeCell ref="A5:C5"/>
    <mergeCell ref="A3:C3"/>
    <mergeCell ref="A4:C4"/>
    <mergeCell ref="A8:C8"/>
    <mergeCell ref="A9:C9"/>
    <mergeCell ref="B86:B87"/>
    <mergeCell ref="C86:C87"/>
    <mergeCell ref="A7:C7"/>
  </mergeCells>
  <pageMargins left="0.51181102362204722" right="0.31496062992125984" top="0.35433070866141736" bottom="0.35433070866141736" header="0.31496062992125984" footer="0.3149606299212598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chis-raifo9-fo</dc:creator>
  <cp:lastModifiedBy>chis-raifo5-fo</cp:lastModifiedBy>
  <cp:lastPrinted>2024-03-26T11:11:38Z</cp:lastPrinted>
  <dcterms:created xsi:type="dcterms:W3CDTF">2015-03-26T06:22:44Z</dcterms:created>
  <dcterms:modified xsi:type="dcterms:W3CDTF">2024-03-29T06:23:36Z</dcterms:modified>
</cp:coreProperties>
</file>